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01" activeTab="0"/>
  </bookViews>
  <sheets>
    <sheet name="Liste_inscrits" sheetId="1" r:id="rId1"/>
    <sheet name="Tickets pointage" sheetId="2" state="hidden" r:id="rId2"/>
    <sheet name="TDT" sheetId="3" state="hidden" r:id="rId3"/>
    <sheet name="Feuil1" sheetId="4" state="hidden" r:id="rId4"/>
  </sheets>
  <externalReferences>
    <externalReference r:id="rId7"/>
    <externalReference r:id="rId8"/>
  </externalReferences>
  <definedNames>
    <definedName name="_xlnm._FilterDatabase" localSheetId="0" hidden="1">'Liste_inscrits'!$A$2:$N$298</definedName>
    <definedName name="AbCartons">'[1]ORG-070'!$S$2:$S$6</definedName>
    <definedName name="CR">'[1]TS-200'!$C$6</definedName>
    <definedName name="Date">'[1]TS-200'!$C$3</definedName>
    <definedName name="Dossard_T">'[1]TS-201b'!$C$145:$G$301</definedName>
    <definedName name="Epreuve">'[1]TS-200'!$C$1</definedName>
    <definedName name="JA">'[1]TS-200'!$C$5</definedName>
    <definedName name="LCartons">'[1]ORG-070'!$A$6:$Q$26</definedName>
    <definedName name="Lieu">'[1]TS-200'!$C$2</definedName>
    <definedName name="Liste_B">'[1]TS-201b'!$E$15:$J$143</definedName>
    <definedName name="Liste_J">'[1]TS-200'!$A$10:$L$1004</definedName>
    <definedName name="ListeNum">'[2]SPIDD Ed 321'!$C$1:$N$419</definedName>
    <definedName name="Mdixhuit">#REF!</definedName>
    <definedName name="Mdouze">#REF!</definedName>
    <definedName name="MEA">#REF!</definedName>
    <definedName name="MEB">#REF!</definedName>
    <definedName name="Monze">#REF!</definedName>
    <definedName name="Mquatorze">#REF!</definedName>
    <definedName name="Mquinze">#REF!</definedName>
    <definedName name="Mseize">#REF!</definedName>
    <definedName name="Mtreize">#REF!</definedName>
    <definedName name="_xlnm.Print_Area" localSheetId="3">'Feuil1'!$A$1:$Q$140</definedName>
    <definedName name="_xlnm.Print_Area" localSheetId="2">'TDT'!$A$1:$AF$14</definedName>
    <definedName name="_xlnm.Print_Area" localSheetId="1">'Tickets pointage'!$A$1:$R$48</definedName>
  </definedNames>
  <calcPr fullCalcOnLoad="1"/>
</workbook>
</file>

<file path=xl/sharedStrings.xml><?xml version="1.0" encoding="utf-8"?>
<sst xmlns="http://schemas.openxmlformats.org/spreadsheetml/2006/main" count="1200" uniqueCount="83">
  <si>
    <t>Dossard</t>
  </si>
  <si>
    <t>Licence</t>
  </si>
  <si>
    <t>Nom prénom</t>
  </si>
  <si>
    <t>Points</t>
  </si>
  <si>
    <t>Club</t>
  </si>
  <si>
    <t>CLT</t>
  </si>
  <si>
    <t>SAMEDI 07 MAI 2016</t>
  </si>
  <si>
    <t>DIMANCHE 08 MAI 2016</t>
  </si>
  <si>
    <t>Date naissance</t>
  </si>
  <si>
    <t>Catégorie</t>
  </si>
  <si>
    <t>Sexe</t>
  </si>
  <si>
    <t>N° Club</t>
  </si>
  <si>
    <t>NOM</t>
  </si>
  <si>
    <r>
      <rPr>
        <b/>
        <sz val="12"/>
        <color indexed="8"/>
        <rFont val="Arial"/>
        <family val="2"/>
      </rPr>
      <t>A</t>
    </r>
    <r>
      <rPr>
        <b/>
        <sz val="10"/>
        <color indexed="8"/>
        <rFont val="Arial"/>
        <family val="2"/>
      </rPr>
      <t xml:space="preserve"> </t>
    </r>
    <r>
      <rPr>
        <sz val="10"/>
        <color indexed="8"/>
        <rFont val="Arial"/>
        <family val="2"/>
      </rPr>
      <t>899</t>
    </r>
  </si>
  <si>
    <r>
      <rPr>
        <b/>
        <sz val="12"/>
        <color indexed="8"/>
        <rFont val="Arial"/>
        <family val="2"/>
      </rPr>
      <t>B</t>
    </r>
    <r>
      <rPr>
        <b/>
        <sz val="10"/>
        <color indexed="8"/>
        <rFont val="Arial"/>
        <family val="2"/>
      </rPr>
      <t xml:space="preserve"> </t>
    </r>
    <r>
      <rPr>
        <sz val="10"/>
        <color indexed="8"/>
        <rFont val="Arial"/>
        <family val="2"/>
      </rPr>
      <t>1099</t>
    </r>
  </si>
  <si>
    <r>
      <rPr>
        <b/>
        <sz val="12"/>
        <color indexed="8"/>
        <rFont val="Arial"/>
        <family val="2"/>
      </rPr>
      <t>C</t>
    </r>
    <r>
      <rPr>
        <b/>
        <sz val="10"/>
        <color indexed="8"/>
        <rFont val="Arial"/>
        <family val="2"/>
      </rPr>
      <t xml:space="preserve"> </t>
    </r>
    <r>
      <rPr>
        <sz val="10"/>
        <color indexed="8"/>
        <rFont val="Arial"/>
        <family val="2"/>
      </rPr>
      <t>1299</t>
    </r>
  </si>
  <si>
    <r>
      <rPr>
        <b/>
        <sz val="12"/>
        <color indexed="8"/>
        <rFont val="Arial"/>
        <family val="2"/>
      </rPr>
      <t>D</t>
    </r>
    <r>
      <rPr>
        <b/>
        <sz val="10"/>
        <color indexed="8"/>
        <rFont val="Arial"/>
        <family val="2"/>
      </rPr>
      <t xml:space="preserve"> </t>
    </r>
    <r>
      <rPr>
        <sz val="10"/>
        <color indexed="8"/>
        <rFont val="Arial"/>
        <family val="2"/>
      </rPr>
      <t>1499</t>
    </r>
  </si>
  <si>
    <r>
      <rPr>
        <b/>
        <sz val="12"/>
        <color indexed="8"/>
        <rFont val="Arial"/>
        <family val="2"/>
      </rPr>
      <t>E</t>
    </r>
    <r>
      <rPr>
        <b/>
        <sz val="10"/>
        <color indexed="8"/>
        <rFont val="Arial"/>
        <family val="2"/>
      </rPr>
      <t xml:space="preserve"> </t>
    </r>
    <r>
      <rPr>
        <sz val="10"/>
        <color indexed="8"/>
        <rFont val="Arial"/>
        <family val="2"/>
      </rPr>
      <t>1799</t>
    </r>
  </si>
  <si>
    <r>
      <rPr>
        <b/>
        <sz val="12"/>
        <color indexed="8"/>
        <rFont val="Arial"/>
        <family val="2"/>
      </rPr>
      <t>F</t>
    </r>
    <r>
      <rPr>
        <b/>
        <sz val="10"/>
        <color indexed="8"/>
        <rFont val="Arial"/>
        <family val="2"/>
      </rPr>
      <t xml:space="preserve"> </t>
    </r>
    <r>
      <rPr>
        <sz val="10"/>
        <color indexed="8"/>
        <rFont val="Arial"/>
        <family val="2"/>
      </rPr>
      <t>Hand</t>
    </r>
  </si>
  <si>
    <r>
      <rPr>
        <b/>
        <sz val="12"/>
        <color indexed="8"/>
        <rFont val="Arial"/>
        <family val="2"/>
      </rPr>
      <t>G</t>
    </r>
    <r>
      <rPr>
        <b/>
        <sz val="10"/>
        <color indexed="8"/>
        <rFont val="Arial"/>
        <family val="2"/>
      </rPr>
      <t xml:space="preserve"> </t>
    </r>
    <r>
      <rPr>
        <sz val="10"/>
        <color indexed="8"/>
        <rFont val="Arial"/>
        <family val="2"/>
      </rPr>
      <t>doubles</t>
    </r>
  </si>
  <si>
    <r>
      <rPr>
        <b/>
        <sz val="12"/>
        <color indexed="8"/>
        <rFont val="Arial"/>
        <family val="2"/>
      </rPr>
      <t>H</t>
    </r>
    <r>
      <rPr>
        <b/>
        <sz val="10"/>
        <color indexed="8"/>
        <rFont val="Arial"/>
        <family val="2"/>
      </rPr>
      <t xml:space="preserve"> TS Dames</t>
    </r>
  </si>
  <si>
    <r>
      <rPr>
        <b/>
        <sz val="12"/>
        <color indexed="8"/>
        <rFont val="Arial"/>
        <family val="2"/>
      </rPr>
      <t xml:space="preserve">I </t>
    </r>
    <r>
      <rPr>
        <sz val="10"/>
        <color indexed="8"/>
        <rFont val="Arial"/>
        <family val="2"/>
      </rPr>
      <t>TS M</t>
    </r>
  </si>
  <si>
    <r>
      <rPr>
        <b/>
        <sz val="12"/>
        <color indexed="8"/>
        <rFont val="Arial"/>
        <family val="2"/>
      </rPr>
      <t>J</t>
    </r>
    <r>
      <rPr>
        <b/>
        <sz val="10"/>
        <color indexed="8"/>
        <rFont val="Arial"/>
        <family val="2"/>
      </rPr>
      <t xml:space="preserve"> </t>
    </r>
    <r>
      <rPr>
        <sz val="10"/>
        <color indexed="8"/>
        <rFont val="Arial"/>
        <family val="2"/>
      </rPr>
      <t>2199</t>
    </r>
  </si>
  <si>
    <r>
      <rPr>
        <b/>
        <sz val="12"/>
        <color indexed="8"/>
        <rFont val="Arial"/>
        <family val="2"/>
      </rPr>
      <t>K</t>
    </r>
    <r>
      <rPr>
        <b/>
        <sz val="10"/>
        <color indexed="8"/>
        <rFont val="Arial"/>
        <family val="2"/>
      </rPr>
      <t xml:space="preserve"> </t>
    </r>
    <r>
      <rPr>
        <sz val="10"/>
        <color indexed="8"/>
        <rFont val="Arial"/>
        <family val="2"/>
      </rPr>
      <t>1899</t>
    </r>
    <r>
      <rPr>
        <b/>
        <sz val="10"/>
        <color indexed="8"/>
        <rFont val="Arial"/>
        <family val="2"/>
      </rPr>
      <t xml:space="preserve"> </t>
    </r>
  </si>
  <si>
    <r>
      <rPr>
        <b/>
        <sz val="12"/>
        <color indexed="8"/>
        <rFont val="Arial"/>
        <family val="2"/>
      </rPr>
      <t>L</t>
    </r>
    <r>
      <rPr>
        <b/>
        <sz val="10"/>
        <color indexed="8"/>
        <rFont val="Arial"/>
        <family val="2"/>
      </rPr>
      <t xml:space="preserve"> </t>
    </r>
    <r>
      <rPr>
        <sz val="10"/>
        <color indexed="8"/>
        <rFont val="Arial"/>
        <family val="2"/>
      </rPr>
      <t>1599</t>
    </r>
  </si>
  <si>
    <r>
      <rPr>
        <b/>
        <sz val="12"/>
        <color indexed="8"/>
        <rFont val="Arial"/>
        <family val="2"/>
      </rPr>
      <t>M</t>
    </r>
    <r>
      <rPr>
        <b/>
        <sz val="10"/>
        <color indexed="8"/>
        <rFont val="Arial"/>
        <family val="2"/>
      </rPr>
      <t xml:space="preserve"> </t>
    </r>
    <r>
      <rPr>
        <sz val="10"/>
        <color indexed="8"/>
        <rFont val="Arial"/>
        <family val="2"/>
      </rPr>
      <t>1199</t>
    </r>
  </si>
  <si>
    <r>
      <rPr>
        <b/>
        <sz val="12"/>
        <color indexed="8"/>
        <rFont val="Arial"/>
        <family val="2"/>
      </rPr>
      <t>N</t>
    </r>
    <r>
      <rPr>
        <sz val="10"/>
        <color indexed="8"/>
        <rFont val="Arial"/>
        <family val="2"/>
      </rPr>
      <t xml:space="preserve"> JEUNES</t>
    </r>
  </si>
  <si>
    <r>
      <rPr>
        <b/>
        <sz val="12"/>
        <color indexed="8"/>
        <rFont val="Arial"/>
        <family val="2"/>
      </rPr>
      <t>H</t>
    </r>
    <r>
      <rPr>
        <b/>
        <sz val="10"/>
        <color indexed="8"/>
        <rFont val="Arial"/>
        <family val="2"/>
      </rPr>
      <t xml:space="preserve"> TS D</t>
    </r>
  </si>
  <si>
    <r>
      <rPr>
        <b/>
        <sz val="12"/>
        <color indexed="8"/>
        <rFont val="Arial"/>
        <family val="2"/>
      </rPr>
      <t>N</t>
    </r>
    <r>
      <rPr>
        <sz val="10"/>
        <color indexed="8"/>
        <rFont val="Arial"/>
        <family val="2"/>
      </rPr>
      <t xml:space="preserve"> Jeunes</t>
    </r>
  </si>
  <si>
    <r>
      <rPr>
        <b/>
        <sz val="12"/>
        <color indexed="8"/>
        <rFont val="Arial"/>
        <family val="2"/>
      </rPr>
      <t>G</t>
    </r>
    <r>
      <rPr>
        <b/>
        <sz val="10"/>
        <color indexed="8"/>
        <rFont val="Arial"/>
        <family val="2"/>
      </rPr>
      <t xml:space="preserve"> </t>
    </r>
    <r>
      <rPr>
        <sz val="8"/>
        <color indexed="8"/>
        <rFont val="Arial"/>
        <family val="2"/>
      </rPr>
      <t>doubles</t>
    </r>
  </si>
  <si>
    <t>Places prises</t>
  </si>
  <si>
    <t>Places disponibles</t>
  </si>
  <si>
    <t>Pourcentage rempli</t>
  </si>
  <si>
    <t xml:space="preserve"> </t>
  </si>
  <si>
    <t>sélectionner le nombre de qualifiés par poule (1, 2 ou 3)</t>
  </si>
  <si>
    <t>P</t>
  </si>
  <si>
    <t xml:space="preserve">Colonne </t>
  </si>
  <si>
    <t>saisir le nombre de têtes de séries exemptes de poule</t>
  </si>
  <si>
    <t>C</t>
  </si>
  <si>
    <t>saisir le nombre de joueurs</t>
  </si>
  <si>
    <t>B</t>
  </si>
  <si>
    <t>Saisies à effectuer</t>
  </si>
  <si>
    <t xml:space="preserve"> TOTAL DES PARTIES</t>
  </si>
  <si>
    <t>=</t>
  </si>
  <si>
    <t>poule(s)</t>
  </si>
  <si>
    <t>Total</t>
  </si>
  <si>
    <t>Parties dans le tableau</t>
  </si>
  <si>
    <t>Parties en poule</t>
  </si>
  <si>
    <t>F</t>
  </si>
  <si>
    <t>1/
2</t>
  </si>
  <si>
    <t>1/
4</t>
  </si>
  <si>
    <t>1/
8</t>
  </si>
  <si>
    <t>1/
16</t>
  </si>
  <si>
    <t>1/
32</t>
  </si>
  <si>
    <t xml:space="preserve">1/
64 </t>
  </si>
  <si>
    <t>1/
128</t>
  </si>
  <si>
    <t>1/
256</t>
  </si>
  <si>
    <t>Exempt du 1er tour</t>
  </si>
  <si>
    <t>Joueurs dans le tableau final</t>
  </si>
  <si>
    <t>Nb repêchés</t>
  </si>
  <si>
    <t>Nb qualifiés par poule</t>
  </si>
  <si>
    <t>Poules de 2</t>
  </si>
  <si>
    <t>Poules de 3</t>
  </si>
  <si>
    <t>Nb de poules</t>
  </si>
  <si>
    <t>Joueurs en poule</t>
  </si>
  <si>
    <t>x</t>
  </si>
  <si>
    <t>Type poule priorisé</t>
  </si>
  <si>
    <t>Têtes de série</t>
  </si>
  <si>
    <t>Nb joueurs</t>
  </si>
  <si>
    <t>Tableau</t>
  </si>
  <si>
    <t>Mise à jour le JJ MM AAAA</t>
  </si>
  <si>
    <t>No,thanks</t>
  </si>
  <si>
    <t>Yes please</t>
  </si>
  <si>
    <t>TABLEAU DES TOURS
POULES DE 2 OU 3 JOUEURS ET/OU TED</t>
  </si>
  <si>
    <t>TA 2099</t>
  </si>
  <si>
    <t>TB 1899</t>
  </si>
  <si>
    <t>TC 1699</t>
  </si>
  <si>
    <t>TD 1499</t>
  </si>
  <si>
    <t>TA                       500 - 799</t>
  </si>
  <si>
    <t>TB                       800 - 1099</t>
  </si>
  <si>
    <t>TC                1100 - 1399</t>
  </si>
  <si>
    <t>INSCRIPTIONS TOURNOI DU COMITE DU CHER 15 Septembre 2019</t>
  </si>
  <si>
    <t>&gt;1400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</si>
</sst>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3">
    <font>
      <sz val="10"/>
      <name val="Arial"/>
      <family val="2"/>
    </font>
    <font>
      <sz val="11"/>
      <color indexed="8"/>
      <name val="Calibri"/>
      <family val="2"/>
    </font>
    <font>
      <sz val="8"/>
      <name val="Verdana"/>
      <family val="2"/>
    </font>
    <font>
      <sz val="8"/>
      <name val="Arial"/>
      <family val="2"/>
    </font>
    <font>
      <sz val="10"/>
      <name val="Verdana"/>
      <family val="2"/>
    </font>
    <font>
      <b/>
      <sz val="10"/>
      <name val="Arial"/>
      <family val="2"/>
    </font>
    <font>
      <b/>
      <sz val="12"/>
      <name val="Arial"/>
      <family val="2"/>
    </font>
    <font>
      <b/>
      <sz val="12"/>
      <name val="Verdana"/>
      <family val="2"/>
    </font>
    <font>
      <sz val="10"/>
      <color indexed="8"/>
      <name val="Arial"/>
      <family val="2"/>
    </font>
    <font>
      <b/>
      <sz val="10"/>
      <color indexed="8"/>
      <name val="Arial"/>
      <family val="2"/>
    </font>
    <font>
      <b/>
      <sz val="12"/>
      <color indexed="8"/>
      <name val="Arial"/>
      <family val="2"/>
    </font>
    <font>
      <sz val="9"/>
      <name val="Arial"/>
      <family val="2"/>
    </font>
    <font>
      <b/>
      <sz val="13"/>
      <name val="Arial"/>
      <family val="2"/>
    </font>
    <font>
      <sz val="13"/>
      <name val="Arial"/>
      <family val="2"/>
    </font>
    <font>
      <sz val="8"/>
      <color indexed="8"/>
      <name val="Arial"/>
      <family val="2"/>
    </font>
    <font>
      <b/>
      <sz val="16"/>
      <name val="Arial"/>
      <family val="2"/>
    </font>
    <font>
      <b/>
      <sz val="9"/>
      <name val="Verdana"/>
      <family val="2"/>
    </font>
    <font>
      <i/>
      <sz val="11"/>
      <color indexed="8"/>
      <name val="Verdana"/>
      <family val="2"/>
    </font>
    <font>
      <u val="single"/>
      <sz val="10"/>
      <name val="Verdana"/>
      <family val="2"/>
    </font>
    <font>
      <b/>
      <sz val="14"/>
      <name val="Verdana"/>
      <family val="2"/>
    </font>
    <font>
      <b/>
      <sz val="16"/>
      <name val="Verdana"/>
      <family val="2"/>
    </font>
    <font>
      <b/>
      <sz val="10"/>
      <name val="Verdana"/>
      <family val="2"/>
    </font>
    <font>
      <i/>
      <sz val="10"/>
      <name val="Verdana"/>
      <family val="2"/>
    </font>
    <font>
      <sz val="10"/>
      <color indexed="8"/>
      <name val="Verdana"/>
      <family val="2"/>
    </font>
    <font>
      <sz val="9"/>
      <name val="Verdana"/>
      <family val="2"/>
    </font>
    <font>
      <sz val="10"/>
      <color indexed="10"/>
      <name val="Verdana"/>
      <family val="2"/>
    </font>
    <font>
      <b/>
      <i/>
      <sz val="8"/>
      <name val="Verdana"/>
      <family val="2"/>
    </font>
    <font>
      <b/>
      <sz val="8"/>
      <name val="Verdana"/>
      <family val="2"/>
    </font>
    <font>
      <sz val="8"/>
      <color indexed="8"/>
      <name val="Verdana"/>
      <family val="2"/>
    </font>
    <font>
      <b/>
      <sz val="24"/>
      <name val="Verdana"/>
      <family val="2"/>
    </font>
    <font>
      <sz val="10"/>
      <name val="Times New Roman"/>
      <family val="1"/>
    </font>
    <font>
      <b/>
      <sz val="14"/>
      <color indexed="8"/>
      <name val="Verdana"/>
      <family val="2"/>
    </font>
    <font>
      <b/>
      <sz val="13"/>
      <color indexed="8"/>
      <name val="Arial"/>
      <family val="2"/>
    </font>
    <font>
      <sz val="10"/>
      <color indexed="10"/>
      <name val="Arial"/>
      <family val="2"/>
    </font>
    <font>
      <sz val="10"/>
      <color indexed="30"/>
      <name val="Arial"/>
      <family val="2"/>
    </font>
    <font>
      <b/>
      <sz val="12"/>
      <color indexed="8"/>
      <name val="Verdana"/>
      <family val="2"/>
    </font>
    <font>
      <b/>
      <sz val="12"/>
      <color indexed="10"/>
      <name val="Verdana"/>
      <family val="2"/>
    </font>
    <font>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13"/>
      <color theme="1"/>
      <name val="Arial"/>
      <family val="2"/>
    </font>
    <font>
      <sz val="10"/>
      <color rgb="FFFF0000"/>
      <name val="Arial"/>
      <family val="2"/>
    </font>
    <font>
      <sz val="10"/>
      <color rgb="FF0070C0"/>
      <name val="Arial"/>
      <family val="2"/>
    </font>
    <font>
      <b/>
      <sz val="12"/>
      <color theme="1"/>
      <name val="Verdana"/>
      <family val="2"/>
    </font>
    <font>
      <sz val="10"/>
      <color theme="1"/>
      <name val="Verdana"/>
      <family val="2"/>
    </font>
    <font>
      <sz val="8"/>
      <color theme="1"/>
      <name val="Verdana"/>
      <family val="2"/>
    </font>
    <font>
      <sz val="10"/>
      <color theme="1"/>
      <name val="Arial"/>
      <family val="2"/>
    </font>
    <font>
      <sz val="10"/>
      <color rgb="FFFF0000"/>
      <name val="Verdana"/>
      <family val="2"/>
    </font>
    <font>
      <b/>
      <sz val="12"/>
      <color rgb="FFFF0000"/>
      <name val="Verdana"/>
      <family val="2"/>
    </font>
    <font>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7"/>
        <bgColor indexed="64"/>
      </patternFill>
    </fill>
    <fill>
      <patternFill patternType="solid">
        <fgColor rgb="FFFFFF00"/>
        <bgColor indexed="64"/>
      </patternFill>
    </fill>
    <fill>
      <patternFill patternType="solid">
        <fgColor rgb="FFFF3399"/>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top/>
      <bottom style="medium"/>
    </border>
    <border>
      <left style="medium"/>
      <right style="thin"/>
      <top/>
      <bottom style="thin"/>
    </border>
    <border>
      <left style="thin"/>
      <right style="thin"/>
      <top/>
      <bottom style="thin"/>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border>
    <border>
      <left style="thin">
        <color indexed="8"/>
      </left>
      <right style="medium"/>
      <top/>
      <bottom style="thin">
        <color indexed="8"/>
      </bottom>
    </border>
    <border>
      <left style="thin">
        <color indexed="8"/>
      </left>
      <right/>
      <top style="medium"/>
      <bottom style="medium"/>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bottom style="thin">
        <color indexed="8"/>
      </bottom>
    </border>
    <border>
      <left style="thin">
        <color indexed="8"/>
      </left>
      <right style="thin">
        <color indexed="8"/>
      </right>
      <top style="thin">
        <color indexed="8"/>
      </top>
      <bottom style="thin"/>
    </border>
    <border>
      <left style="thin">
        <color indexed="8"/>
      </left>
      <right/>
      <top style="thin">
        <color indexed="8"/>
      </top>
      <bottom style="thin"/>
    </border>
    <border>
      <left/>
      <right/>
      <top/>
      <bottom style="thin">
        <color indexed="8"/>
      </bottom>
    </border>
    <border>
      <left style="thin">
        <color indexed="8"/>
      </left>
      <right style="thin"/>
      <top style="thin"/>
      <bottom style="thin"/>
    </border>
    <border>
      <left/>
      <right/>
      <top style="thin">
        <color indexed="8"/>
      </top>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medium"/>
      <right/>
      <top style="medium"/>
      <bottom/>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border>
    <border>
      <left style="thin"/>
      <right style="thin"/>
      <top style="thin"/>
      <bottom/>
    </border>
    <border>
      <left/>
      <right style="medium"/>
      <top style="thin"/>
      <bottom/>
    </border>
    <border>
      <left style="medium"/>
      <right style="thin"/>
      <top style="thin"/>
      <bottom style="medium"/>
    </border>
    <border>
      <left style="thin"/>
      <right style="thin"/>
      <top style="thin"/>
      <bottom style="medium"/>
    </border>
    <border>
      <left/>
      <right style="medium"/>
      <top style="thin"/>
      <bottom style="medium"/>
    </border>
    <border>
      <left style="medium"/>
      <right style="thin"/>
      <top/>
      <bottom style="medium"/>
    </border>
    <border>
      <left style="thin"/>
      <right style="thin"/>
      <top/>
      <bottom style="medium"/>
    </border>
    <border>
      <left style="medium"/>
      <right style="thin"/>
      <top style="medium"/>
      <bottom style="medium"/>
    </border>
    <border>
      <left style="thin"/>
      <right style="thin"/>
      <top style="medium"/>
      <bottom style="medium"/>
    </border>
    <border>
      <left/>
      <right style="medium"/>
      <top style="medium"/>
      <bottom style="medium"/>
    </border>
    <border>
      <left/>
      <right/>
      <top style="medium"/>
      <bottom/>
    </border>
    <border>
      <left/>
      <right style="medium"/>
      <top style="medium"/>
      <bottom/>
    </border>
    <border>
      <left/>
      <right style="medium"/>
      <top/>
      <bottom style="medium"/>
    </border>
    <border>
      <left/>
      <right style="thin"/>
      <top style="medium"/>
      <bottom style="medium"/>
    </border>
    <border>
      <left/>
      <right/>
      <top style="medium"/>
      <bottom style="medium"/>
    </border>
    <border>
      <left style="thin"/>
      <right style="double"/>
      <top style="medium"/>
      <bottom style="medium"/>
    </border>
    <border>
      <left style="thin"/>
      <right style="medium"/>
      <top style="medium"/>
      <bottom style="medium"/>
    </border>
    <border>
      <left style="thin"/>
      <right/>
      <top style="thin"/>
      <bottom style="thin"/>
    </border>
    <border>
      <left style="thin">
        <color indexed="8"/>
      </left>
      <right/>
      <top style="thin"/>
      <bottom style="thin">
        <color indexed="8"/>
      </bottom>
    </border>
    <border>
      <left style="thin">
        <color indexed="8"/>
      </left>
      <right/>
      <top style="thin"/>
      <bottom style="thin"/>
    </border>
    <border>
      <left style="thin">
        <color indexed="8"/>
      </left>
      <right style="thin">
        <color indexed="8"/>
      </right>
      <top style="thin"/>
      <bottom style="thin">
        <color indexed="8"/>
      </bottom>
    </border>
    <border>
      <left style="thin"/>
      <right style="medium"/>
      <top/>
      <bottom style="thin"/>
    </border>
    <border>
      <left style="medium"/>
      <right style="thin"/>
      <top/>
      <bottom/>
    </border>
    <border>
      <left/>
      <right style="thin"/>
      <top/>
      <bottom style="thin"/>
    </border>
    <border>
      <left style="medium"/>
      <right style="medium"/>
      <top/>
      <bottom/>
    </border>
    <border>
      <left/>
      <right style="thin"/>
      <top/>
      <bottom/>
    </border>
    <border>
      <left style="thin"/>
      <right style="thin"/>
      <top/>
      <bottom/>
    </border>
    <border>
      <left style="medium"/>
      <right style="medium"/>
      <top/>
      <bottom style="medium"/>
    </border>
    <border>
      <left style="medium"/>
      <right/>
      <top/>
      <bottom style="thin">
        <color indexed="8"/>
      </bottom>
    </border>
    <border>
      <left style="medium"/>
      <right style="thin">
        <color indexed="8"/>
      </right>
      <top style="thin">
        <color indexed="8"/>
      </top>
      <bottom style="thin">
        <color indexed="8"/>
      </bottom>
    </border>
    <border>
      <left style="thin"/>
      <right/>
      <top/>
      <bottom style="thin"/>
    </border>
    <border>
      <left style="thin"/>
      <right style="medium"/>
      <top style="thin"/>
      <bottom style="thin"/>
    </border>
    <border>
      <left/>
      <right/>
      <top style="thin"/>
      <bottom/>
    </border>
    <border>
      <left/>
      <right/>
      <top/>
      <bottom style="thin"/>
    </border>
    <border>
      <left style="thin">
        <color theme="0" tint="-0.1499900072813034"/>
      </left>
      <right style="thin">
        <color theme="0" tint="-0.1499900072813034"/>
      </right>
      <top style="thin">
        <color theme="0" tint="-0.1499900072813034"/>
      </top>
      <bottom style="thin">
        <color theme="0" tint="-0.1499900072813034"/>
      </bottom>
    </border>
    <border>
      <left/>
      <right style="medium">
        <color indexed="8"/>
      </right>
      <top style="medium">
        <color indexed="8"/>
      </top>
      <bottom style="medium">
        <color indexed="8"/>
      </bottom>
    </border>
    <border>
      <left style="medium"/>
      <right style="medium"/>
      <top style="medium">
        <color indexed="8"/>
      </top>
      <bottom style="medium"/>
    </border>
    <border>
      <left style="medium">
        <color indexed="8"/>
      </left>
      <right style="medium">
        <color indexed="8"/>
      </right>
      <top style="hair">
        <color indexed="8"/>
      </top>
      <bottom style="hair">
        <color indexed="8"/>
      </bottom>
    </border>
    <border>
      <left/>
      <right/>
      <top style="hair">
        <color indexed="8"/>
      </top>
      <bottom style="hair">
        <color indexed="8"/>
      </bottom>
    </border>
    <border>
      <left style="medium"/>
      <right style="medium"/>
      <top style="hair">
        <color indexed="8"/>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right style="medium"/>
      <top style="hair">
        <color indexed="8"/>
      </top>
      <bottom style="hair">
        <color indexed="8"/>
      </bottom>
    </border>
    <border>
      <left/>
      <right style="thin">
        <color indexed="8"/>
      </right>
      <top style="hair">
        <color indexed="8"/>
      </top>
      <bottom style="hair">
        <color indexed="8"/>
      </bottom>
    </border>
    <border>
      <left style="medium"/>
      <right style="thin">
        <color indexed="8"/>
      </right>
      <top style="hair">
        <color indexed="8"/>
      </top>
      <bottom style="hair">
        <color indexed="8"/>
      </bottom>
    </border>
    <border>
      <left style="medium">
        <color indexed="8"/>
      </left>
      <right/>
      <top style="hair">
        <color indexed="8"/>
      </top>
      <bottom style="hair">
        <color indexed="8"/>
      </bottom>
    </border>
    <border>
      <left/>
      <right style="medium">
        <color indexed="8"/>
      </right>
      <top style="hair">
        <color indexed="8"/>
      </top>
      <bottom style="hair">
        <color indexed="8"/>
      </bottom>
    </border>
    <border>
      <left style="medium"/>
      <right style="medium"/>
      <top style="medium"/>
      <bottom style="hair">
        <color indexed="8"/>
      </bottom>
    </border>
    <border>
      <left/>
      <right style="medium"/>
      <top style="medium"/>
      <bottom style="hair">
        <color indexed="8"/>
      </bottom>
    </border>
    <border>
      <left/>
      <right/>
      <top style="medium"/>
      <bottom style="hair">
        <color indexed="8"/>
      </bottom>
    </border>
    <border>
      <left style="thin">
        <color indexed="8"/>
      </left>
      <right/>
      <top style="medium"/>
      <bottom style="hair">
        <color indexed="8"/>
      </bottom>
    </border>
    <border>
      <left/>
      <right style="thin">
        <color indexed="8"/>
      </right>
      <top style="medium"/>
      <bottom style="hair">
        <color indexed="8"/>
      </bottom>
    </border>
    <border>
      <left style="medium"/>
      <right style="thin">
        <color indexed="8"/>
      </right>
      <top style="medium"/>
      <bottom style="hair">
        <color indexed="8"/>
      </botto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style="medium"/>
      <right style="medium"/>
      <top style="medium"/>
      <bottom style="medium"/>
    </border>
    <border>
      <left style="thin">
        <color indexed="8"/>
      </left>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border>
    <border>
      <left style="medium">
        <color indexed="8"/>
      </left>
      <right style="thin">
        <color indexed="8"/>
      </right>
      <top style="medium">
        <color indexed="8"/>
      </top>
      <bottom style="medium">
        <color indexed="8"/>
      </bottom>
    </border>
    <border>
      <left style="medium">
        <color indexed="8"/>
      </left>
      <right/>
      <top style="medium">
        <color indexed="8"/>
      </top>
      <bottom style="medium">
        <color indexed="8"/>
      </bottom>
    </border>
    <border>
      <left style="medium">
        <color indexed="8"/>
      </left>
      <right style="medium">
        <color indexed="8"/>
      </right>
      <top style="hair">
        <color indexed="8"/>
      </top>
      <bottom/>
    </border>
    <border>
      <left style="medium">
        <color indexed="8"/>
      </left>
      <right style="medium">
        <color indexed="8"/>
      </right>
      <top style="medium"/>
      <bottom style="medium">
        <color indexed="8"/>
      </bottom>
    </border>
    <border>
      <left/>
      <right style="thin"/>
      <top/>
      <bottom style="medium"/>
    </border>
    <border>
      <left style="medium">
        <color indexed="8"/>
      </left>
      <right/>
      <top/>
      <bottom style="hair">
        <color indexed="8"/>
      </bottom>
    </border>
    <border>
      <left style="medium"/>
      <right style="thin">
        <color indexed="8"/>
      </right>
      <top style="medium"/>
      <bottom style="medium"/>
    </border>
    <border>
      <left/>
      <right style="thin">
        <color indexed="8"/>
      </right>
      <top style="medium"/>
      <bottom style="medium"/>
    </border>
    <border>
      <left style="medium">
        <color indexed="8"/>
      </left>
      <right/>
      <top style="hair">
        <color indexed="8"/>
      </top>
      <bottom style="medium"/>
    </border>
    <border>
      <left style="medium"/>
      <right style="thin">
        <color indexed="8"/>
      </right>
      <top style="hair">
        <color indexed="8"/>
      </top>
      <bottom style="medium"/>
    </border>
    <border>
      <left style="thin">
        <color indexed="8"/>
      </left>
      <right/>
      <top style="hair">
        <color indexed="8"/>
      </top>
      <bottom style="medium"/>
    </border>
    <border>
      <left/>
      <right/>
      <top style="hair">
        <color indexed="8"/>
      </top>
      <bottom style="medium"/>
    </border>
    <border>
      <left/>
      <right style="thin">
        <color indexed="8"/>
      </right>
      <top style="hair">
        <color indexed="8"/>
      </top>
      <bottom style="medium"/>
    </border>
    <border>
      <left/>
      <right style="medium"/>
      <top style="hair">
        <color indexed="8"/>
      </top>
      <bottom style="medium"/>
    </border>
    <border>
      <left style="thin"/>
      <right style="thin"/>
      <top style="medium"/>
      <bottom style="thin">
        <color indexed="8"/>
      </bottom>
    </border>
    <border>
      <left style="medium"/>
      <right/>
      <top style="medium"/>
      <bottom style="medium"/>
    </border>
    <border>
      <left style="medium"/>
      <right/>
      <top style="thin"/>
      <bottom style="thin"/>
    </border>
    <border>
      <left/>
      <right/>
      <top style="thin"/>
      <bottom style="thin"/>
    </border>
    <border>
      <left style="medium">
        <color indexed="8"/>
      </left>
      <right/>
      <top/>
      <bottom style="medium">
        <color indexed="8"/>
      </bottom>
    </border>
    <border>
      <left/>
      <right style="thin">
        <color indexed="8"/>
      </right>
      <top style="medium">
        <color indexed="8"/>
      </top>
      <bottom/>
    </border>
    <border>
      <left style="thin">
        <color indexed="8"/>
      </left>
      <right style="medium">
        <color indexed="8"/>
      </right>
      <top style="medium">
        <color indexed="8"/>
      </top>
      <bottom/>
    </border>
    <border>
      <left/>
      <right style="double"/>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0"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3" fillId="0" borderId="0">
      <alignment/>
      <protection/>
    </xf>
    <xf numFmtId="0" fontId="30" fillId="0" borderId="0">
      <alignment/>
      <protection/>
    </xf>
    <xf numFmtId="0" fontId="4" fillId="0" borderId="0">
      <alignment/>
      <protection/>
    </xf>
    <xf numFmtId="0" fontId="30" fillId="0" borderId="0">
      <alignment/>
      <protection/>
    </xf>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319">
    <xf numFmtId="0" fontId="0" fillId="0" borderId="0" xfId="0" applyAlignment="1">
      <alignment/>
    </xf>
    <xf numFmtId="0" fontId="0" fillId="0" borderId="0" xfId="50" applyFill="1" applyAlignment="1">
      <alignment vertical="center"/>
      <protection/>
    </xf>
    <xf numFmtId="0" fontId="0" fillId="0" borderId="0" xfId="50" applyAlignment="1">
      <alignment vertical="center"/>
      <protection/>
    </xf>
    <xf numFmtId="49" fontId="2" fillId="0" borderId="0" xfId="50" applyNumberFormat="1" applyFont="1" applyAlignment="1">
      <alignment vertical="center"/>
      <protection/>
    </xf>
    <xf numFmtId="0" fontId="2" fillId="0" borderId="0" xfId="50" applyFont="1" applyAlignment="1">
      <alignment vertical="center"/>
      <protection/>
    </xf>
    <xf numFmtId="0" fontId="2" fillId="0" borderId="0" xfId="50" applyFont="1" applyFill="1" applyAlignment="1">
      <alignment vertical="center"/>
      <protection/>
    </xf>
    <xf numFmtId="0" fontId="2" fillId="0" borderId="0" xfId="50" applyFont="1" applyBorder="1" applyAlignment="1">
      <alignment vertical="center"/>
      <protection/>
    </xf>
    <xf numFmtId="0" fontId="2" fillId="0" borderId="10" xfId="50" applyFont="1" applyBorder="1" applyAlignment="1">
      <alignment vertical="center"/>
      <protection/>
    </xf>
    <xf numFmtId="0" fontId="2" fillId="0" borderId="11" xfId="50" applyFont="1" applyBorder="1" applyAlignment="1">
      <alignment vertical="center"/>
      <protection/>
    </xf>
    <xf numFmtId="0" fontId="2" fillId="0" borderId="12" xfId="50" applyFont="1" applyBorder="1" applyAlignment="1">
      <alignment vertical="center"/>
      <protection/>
    </xf>
    <xf numFmtId="0" fontId="2" fillId="0" borderId="13" xfId="50" applyFont="1" applyBorder="1" applyAlignment="1">
      <alignment vertical="center"/>
      <protection/>
    </xf>
    <xf numFmtId="0" fontId="7" fillId="0" borderId="14" xfId="50" applyFont="1" applyFill="1" applyBorder="1" applyAlignment="1">
      <alignment horizontal="center" vertical="center"/>
      <protection/>
    </xf>
    <xf numFmtId="0" fontId="7" fillId="0" borderId="15" xfId="50" applyFont="1" applyFill="1" applyBorder="1" applyAlignment="1">
      <alignment horizontal="center" vertical="center"/>
      <protection/>
    </xf>
    <xf numFmtId="49" fontId="2" fillId="33" borderId="16" xfId="50" applyNumberFormat="1" applyFont="1" applyFill="1" applyBorder="1" applyAlignment="1">
      <alignment horizontal="center" vertical="center" wrapText="1"/>
      <protection/>
    </xf>
    <xf numFmtId="0" fontId="2" fillId="33" borderId="16" xfId="50" applyFont="1" applyFill="1" applyBorder="1" applyAlignment="1">
      <alignment horizontal="center" vertical="center" wrapText="1"/>
      <protection/>
    </xf>
    <xf numFmtId="0" fontId="2" fillId="33" borderId="17" xfId="50" applyFont="1" applyFill="1" applyBorder="1" applyAlignment="1">
      <alignment horizontal="center" vertical="center" wrapText="1"/>
      <protection/>
    </xf>
    <xf numFmtId="0" fontId="4" fillId="0" borderId="18" xfId="50" applyFont="1" applyFill="1" applyBorder="1" applyAlignment="1">
      <alignment vertical="center" wrapText="1"/>
      <protection/>
    </xf>
    <xf numFmtId="0" fontId="4" fillId="0" borderId="19" xfId="50" applyFont="1" applyFill="1" applyBorder="1" applyAlignment="1">
      <alignment horizontal="center" vertical="center" wrapText="1"/>
      <protection/>
    </xf>
    <xf numFmtId="49" fontId="4" fillId="0" borderId="19" xfId="50" applyNumberFormat="1" applyFont="1" applyFill="1" applyBorder="1" applyAlignment="1">
      <alignment horizontal="center" vertical="center" wrapText="1"/>
      <protection/>
    </xf>
    <xf numFmtId="0" fontId="4" fillId="0" borderId="20" xfId="50" applyFont="1" applyFill="1" applyBorder="1" applyAlignment="1">
      <alignment vertical="center" wrapText="1"/>
      <protection/>
    </xf>
    <xf numFmtId="0" fontId="4" fillId="0" borderId="21" xfId="50" applyFont="1" applyFill="1" applyBorder="1" applyAlignment="1">
      <alignment vertical="center" wrapText="1"/>
      <protection/>
    </xf>
    <xf numFmtId="0" fontId="2" fillId="33" borderId="22" xfId="50" applyFont="1" applyFill="1" applyBorder="1" applyAlignment="1">
      <alignment horizontal="center" vertical="center" wrapText="1"/>
      <protection/>
    </xf>
    <xf numFmtId="49" fontId="4" fillId="0" borderId="23" xfId="50" applyNumberFormat="1" applyFont="1" applyFill="1" applyBorder="1" applyAlignment="1">
      <alignment horizontal="center" vertical="center" wrapText="1"/>
      <protection/>
    </xf>
    <xf numFmtId="49" fontId="4" fillId="0" borderId="24" xfId="50" applyNumberFormat="1" applyFont="1" applyFill="1" applyBorder="1" applyAlignment="1">
      <alignment horizontal="center" vertical="center" wrapText="1"/>
      <protection/>
    </xf>
    <xf numFmtId="49" fontId="4" fillId="0" borderId="25" xfId="50" applyNumberFormat="1" applyFont="1" applyFill="1" applyBorder="1" applyAlignment="1">
      <alignment horizontal="center" vertical="center" wrapText="1"/>
      <protection/>
    </xf>
    <xf numFmtId="49" fontId="4" fillId="0" borderId="26" xfId="50" applyNumberFormat="1" applyFont="1" applyFill="1" applyBorder="1" applyAlignment="1">
      <alignment horizontal="center" vertical="center" wrapText="1"/>
      <protection/>
    </xf>
    <xf numFmtId="49" fontId="4" fillId="0" borderId="27" xfId="50" applyNumberFormat="1" applyFont="1" applyFill="1" applyBorder="1" applyAlignment="1">
      <alignment horizontal="center" vertical="center" wrapText="1"/>
      <protection/>
    </xf>
    <xf numFmtId="49" fontId="4" fillId="0" borderId="28" xfId="50" applyNumberFormat="1" applyFont="1" applyFill="1" applyBorder="1" applyAlignment="1">
      <alignment horizontal="center" vertical="center" wrapText="1"/>
      <protection/>
    </xf>
    <xf numFmtId="49" fontId="4" fillId="0" borderId="29" xfId="50" applyNumberFormat="1" applyFont="1" applyFill="1" applyBorder="1" applyAlignment="1">
      <alignment horizontal="center" vertical="center" wrapText="1"/>
      <protection/>
    </xf>
    <xf numFmtId="49" fontId="4" fillId="0" borderId="30" xfId="50" applyNumberFormat="1" applyFont="1" applyFill="1" applyBorder="1" applyAlignment="1">
      <alignment horizontal="center" vertical="center" wrapText="1"/>
      <protection/>
    </xf>
    <xf numFmtId="0" fontId="4" fillId="0" borderId="23" xfId="50" applyFont="1" applyFill="1" applyBorder="1" applyAlignment="1">
      <alignment horizontal="center" vertical="center" wrapText="1"/>
      <protection/>
    </xf>
    <xf numFmtId="49" fontId="4" fillId="0" borderId="31" xfId="50" applyNumberFormat="1" applyFont="1" applyFill="1" applyBorder="1" applyAlignment="1">
      <alignment horizontal="center" vertical="center" wrapText="1"/>
      <protection/>
    </xf>
    <xf numFmtId="49" fontId="4" fillId="0" borderId="32" xfId="50" applyNumberFormat="1" applyFont="1" applyFill="1" applyBorder="1" applyAlignment="1">
      <alignment horizontal="center" vertical="center" wrapText="1"/>
      <protection/>
    </xf>
    <xf numFmtId="49" fontId="4" fillId="0" borderId="33" xfId="50" applyNumberFormat="1" applyFont="1" applyFill="1" applyBorder="1" applyAlignment="1">
      <alignment horizontal="center" vertical="center" wrapText="1"/>
      <protection/>
    </xf>
    <xf numFmtId="49" fontId="4" fillId="0" borderId="34" xfId="50" applyNumberFormat="1" applyFont="1" applyFill="1" applyBorder="1" applyAlignment="1">
      <alignment horizontal="center" vertical="center" wrapText="1"/>
      <protection/>
    </xf>
    <xf numFmtId="49" fontId="4" fillId="0" borderId="35" xfId="50" applyNumberFormat="1" applyFont="1" applyFill="1" applyBorder="1" applyAlignment="1">
      <alignment horizontal="center" vertical="center" wrapText="1"/>
      <protection/>
    </xf>
    <xf numFmtId="49" fontId="4" fillId="0" borderId="36" xfId="50" applyNumberFormat="1" applyFont="1" applyFill="1" applyBorder="1" applyAlignment="1">
      <alignment horizontal="center" vertical="center" wrapText="1"/>
      <protection/>
    </xf>
    <xf numFmtId="49" fontId="4" fillId="0" borderId="37" xfId="50" applyNumberFormat="1" applyFont="1" applyFill="1" applyBorder="1" applyAlignment="1">
      <alignment horizontal="center" vertical="center" wrapText="1"/>
      <protection/>
    </xf>
    <xf numFmtId="0" fontId="0" fillId="0" borderId="0" xfId="50" applyFont="1" applyAlignment="1">
      <alignment vertical="center"/>
      <protection/>
    </xf>
    <xf numFmtId="49" fontId="0" fillId="0" borderId="0" xfId="50" applyNumberFormat="1" applyFont="1" applyAlignment="1">
      <alignment vertical="center"/>
      <protection/>
    </xf>
    <xf numFmtId="0" fontId="0" fillId="0" borderId="10" xfId="0" applyBorder="1" applyAlignment="1">
      <alignment/>
    </xf>
    <xf numFmtId="0" fontId="0" fillId="0" borderId="38" xfId="0" applyFont="1" applyBorder="1" applyAlignment="1">
      <alignment/>
    </xf>
    <xf numFmtId="0" fontId="0" fillId="0" borderId="10" xfId="0" applyFont="1" applyBorder="1" applyAlignment="1">
      <alignment/>
    </xf>
    <xf numFmtId="0" fontId="72" fillId="0" borderId="39" xfId="0" applyFont="1" applyBorder="1" applyAlignment="1" quotePrefix="1">
      <alignment horizontal="center" vertical="center"/>
    </xf>
    <xf numFmtId="0" fontId="72" fillId="0" borderId="40" xfId="0" applyFont="1" applyBorder="1" applyAlignment="1" quotePrefix="1">
      <alignment horizontal="center" vertical="center"/>
    </xf>
    <xf numFmtId="0" fontId="72" fillId="0" borderId="41" xfId="0" applyFont="1" applyBorder="1" applyAlignment="1" quotePrefix="1">
      <alignment horizontal="center" vertical="center"/>
    </xf>
    <xf numFmtId="0" fontId="72" fillId="0" borderId="42" xfId="0" applyFont="1" applyBorder="1" applyAlignment="1" quotePrefix="1">
      <alignment horizontal="center" vertical="center"/>
    </xf>
    <xf numFmtId="0" fontId="72" fillId="0" borderId="43" xfId="0" applyFont="1" applyBorder="1" applyAlignment="1" quotePrefix="1">
      <alignment horizontal="center" vertical="center"/>
    </xf>
    <xf numFmtId="0" fontId="72" fillId="0" borderId="44" xfId="0" applyFont="1" applyBorder="1" applyAlignment="1" quotePrefix="1">
      <alignment horizontal="center" vertical="center"/>
    </xf>
    <xf numFmtId="0" fontId="72" fillId="0" borderId="45" xfId="0" applyFont="1" applyBorder="1" applyAlignment="1" quotePrefix="1">
      <alignment horizontal="center" vertical="center"/>
    </xf>
    <xf numFmtId="0" fontId="72" fillId="0" borderId="46" xfId="0" applyFont="1" applyBorder="1" applyAlignment="1" quotePrefix="1">
      <alignment horizontal="center" vertical="center"/>
    </xf>
    <xf numFmtId="0" fontId="72" fillId="0" borderId="47" xfId="0" applyFont="1" applyBorder="1" applyAlignment="1" quotePrefix="1">
      <alignment horizontal="center" vertical="center"/>
    </xf>
    <xf numFmtId="0" fontId="72" fillId="0" borderId="48" xfId="0" applyFont="1" applyBorder="1" applyAlignment="1" quotePrefix="1">
      <alignment horizontal="center" vertical="center"/>
    </xf>
    <xf numFmtId="0" fontId="72" fillId="0" borderId="49" xfId="0" applyFont="1" applyBorder="1" applyAlignment="1" quotePrefix="1">
      <alignment horizontal="center" vertical="center"/>
    </xf>
    <xf numFmtId="0" fontId="72" fillId="0" borderId="5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6" fillId="0" borderId="10" xfId="0" applyFont="1" applyBorder="1" applyAlignment="1">
      <alignment horizontal="center" vertical="center"/>
    </xf>
    <xf numFmtId="0" fontId="11" fillId="0" borderId="0" xfId="0" applyFont="1" applyAlignment="1">
      <alignment/>
    </xf>
    <xf numFmtId="0" fontId="72" fillId="0" borderId="46" xfId="0" applyFont="1" applyBorder="1" applyAlignment="1" quotePrefix="1">
      <alignment horizontal="left" vertical="center"/>
    </xf>
    <xf numFmtId="0" fontId="0" fillId="0" borderId="0" xfId="0" applyBorder="1" applyAlignment="1">
      <alignment/>
    </xf>
    <xf numFmtId="0" fontId="72" fillId="0" borderId="51" xfId="0" applyFont="1" applyBorder="1" applyAlignment="1" quotePrefix="1">
      <alignment horizontal="center" vertical="center"/>
    </xf>
    <xf numFmtId="0" fontId="72" fillId="0" borderId="52" xfId="0" applyFont="1" applyBorder="1" applyAlignment="1" quotePrefix="1">
      <alignment horizontal="center" vertical="center"/>
    </xf>
    <xf numFmtId="0" fontId="72" fillId="0" borderId="53" xfId="0" applyFont="1" applyBorder="1" applyAlignment="1" quotePrefix="1">
      <alignment horizontal="center" vertical="center"/>
    </xf>
    <xf numFmtId="0" fontId="72" fillId="0" borderId="54" xfId="0" applyFont="1" applyBorder="1" applyAlignment="1" quotePrefix="1">
      <alignment horizontal="center" vertical="center"/>
    </xf>
    <xf numFmtId="0" fontId="72" fillId="0" borderId="55" xfId="0" applyFont="1" applyBorder="1" applyAlignment="1" quotePrefix="1">
      <alignment horizontal="center" vertical="center"/>
    </xf>
    <xf numFmtId="0" fontId="0" fillId="0" borderId="56" xfId="0" applyBorder="1" applyAlignment="1">
      <alignment/>
    </xf>
    <xf numFmtId="0" fontId="0" fillId="0" borderId="57" xfId="0" applyBorder="1" applyAlignment="1">
      <alignment/>
    </xf>
    <xf numFmtId="0" fontId="72" fillId="0" borderId="58" xfId="0" applyFont="1" applyBorder="1" applyAlignment="1" quotePrefix="1">
      <alignment horizontal="center" vertical="center"/>
    </xf>
    <xf numFmtId="0" fontId="72" fillId="0" borderId="59" xfId="0" applyFont="1" applyBorder="1" applyAlignment="1" quotePrefix="1">
      <alignment horizontal="center" vertical="center"/>
    </xf>
    <xf numFmtId="0" fontId="0" fillId="0" borderId="60" xfId="0" applyBorder="1" applyAlignment="1">
      <alignment/>
    </xf>
    <xf numFmtId="0" fontId="0" fillId="0" borderId="55" xfId="0" applyBorder="1" applyAlignment="1">
      <alignment/>
    </xf>
    <xf numFmtId="0" fontId="72" fillId="0" borderId="61" xfId="0" applyFont="1" applyBorder="1" applyAlignment="1" quotePrefix="1">
      <alignment horizontal="left" vertical="center"/>
    </xf>
    <xf numFmtId="0" fontId="9" fillId="0" borderId="55"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vertical="center"/>
    </xf>
    <xf numFmtId="0" fontId="12" fillId="0" borderId="11" xfId="0" applyFont="1" applyBorder="1" applyAlignment="1">
      <alignment vertical="center"/>
    </xf>
    <xf numFmtId="0" fontId="73" fillId="0" borderId="59" xfId="0" applyFont="1" applyBorder="1" applyAlignment="1">
      <alignment horizontal="center" vertical="center"/>
    </xf>
    <xf numFmtId="0" fontId="73" fillId="0" borderId="54" xfId="0" applyFont="1" applyBorder="1" applyAlignment="1">
      <alignment horizontal="center" vertical="center"/>
    </xf>
    <xf numFmtId="0" fontId="73" fillId="0" borderId="61" xfId="0" applyFont="1" applyBorder="1" applyAlignment="1">
      <alignment horizontal="center" vertical="center"/>
    </xf>
    <xf numFmtId="0" fontId="73" fillId="0" borderId="62" xfId="0" applyFont="1" applyBorder="1" applyAlignment="1">
      <alignment horizontal="center" vertical="center"/>
    </xf>
    <xf numFmtId="0" fontId="13" fillId="0" borderId="0" xfId="0" applyFont="1" applyAlignment="1">
      <alignment vertical="center"/>
    </xf>
    <xf numFmtId="0" fontId="12" fillId="0" borderId="58" xfId="0" applyFont="1" applyBorder="1" applyAlignment="1">
      <alignment vertical="center"/>
    </xf>
    <xf numFmtId="0" fontId="13" fillId="0" borderId="0" xfId="0" applyFont="1" applyBorder="1" applyAlignment="1">
      <alignment vertical="center"/>
    </xf>
    <xf numFmtId="0" fontId="12" fillId="0" borderId="12" xfId="0" applyFont="1" applyBorder="1" applyAlignment="1">
      <alignment horizontal="center" vertical="center"/>
    </xf>
    <xf numFmtId="0" fontId="12" fillId="0" borderId="13" xfId="0" applyFont="1" applyBorder="1" applyAlignment="1">
      <alignment vertical="center"/>
    </xf>
    <xf numFmtId="0" fontId="72" fillId="0" borderId="42" xfId="0" applyFont="1" applyFill="1" applyBorder="1" applyAlignment="1" quotePrefix="1">
      <alignment horizontal="center" vertical="center"/>
    </xf>
    <xf numFmtId="0" fontId="72" fillId="0" borderId="43" xfId="0" applyFont="1" applyFill="1" applyBorder="1" applyAlignment="1" quotePrefix="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xf>
    <xf numFmtId="0" fontId="0" fillId="0" borderId="0" xfId="0" applyFont="1" applyBorder="1" applyAlignment="1">
      <alignment horizontal="right"/>
    </xf>
    <xf numFmtId="0" fontId="5" fillId="0" borderId="11" xfId="0" applyFont="1" applyBorder="1" applyAlignment="1">
      <alignment horizontal="center" vertical="center"/>
    </xf>
    <xf numFmtId="14" fontId="4" fillId="0" borderId="23" xfId="50" applyNumberFormat="1" applyFont="1" applyFill="1" applyBorder="1" applyAlignment="1">
      <alignment horizontal="center" vertical="center" wrapText="1"/>
      <protection/>
    </xf>
    <xf numFmtId="14" fontId="4" fillId="0" borderId="27" xfId="50" applyNumberFormat="1" applyFont="1" applyFill="1" applyBorder="1" applyAlignment="1">
      <alignment horizontal="center" vertical="center" wrapText="1"/>
      <protection/>
    </xf>
    <xf numFmtId="14" fontId="4" fillId="0" borderId="25" xfId="50" applyNumberFormat="1" applyFont="1" applyFill="1" applyBorder="1" applyAlignment="1">
      <alignment horizontal="center" vertical="center" wrapText="1"/>
      <protection/>
    </xf>
    <xf numFmtId="14" fontId="4" fillId="0" borderId="24" xfId="50" applyNumberFormat="1" applyFont="1" applyFill="1" applyBorder="1" applyAlignment="1">
      <alignment horizontal="center" vertical="center" wrapText="1"/>
      <protection/>
    </xf>
    <xf numFmtId="14" fontId="4" fillId="0" borderId="63" xfId="50" applyNumberFormat="1" applyFont="1" applyFill="1" applyBorder="1" applyAlignment="1">
      <alignment horizontal="center" vertical="center" wrapText="1"/>
      <protection/>
    </xf>
    <xf numFmtId="14" fontId="4" fillId="0" borderId="64" xfId="50" applyNumberFormat="1" applyFont="1" applyFill="1" applyBorder="1" applyAlignment="1">
      <alignment horizontal="center" vertical="center" wrapText="1"/>
      <protection/>
    </xf>
    <xf numFmtId="14" fontId="4" fillId="0" borderId="26" xfId="50" applyNumberFormat="1" applyFont="1" applyFill="1" applyBorder="1" applyAlignment="1">
      <alignment horizontal="center" vertical="center" wrapText="1"/>
      <protection/>
    </xf>
    <xf numFmtId="1" fontId="2" fillId="33" borderId="22" xfId="50" applyNumberFormat="1" applyFont="1" applyFill="1" applyBorder="1" applyAlignment="1">
      <alignment horizontal="center" vertical="center" wrapText="1"/>
      <protection/>
    </xf>
    <xf numFmtId="1" fontId="4" fillId="0" borderId="23" xfId="50" applyNumberFormat="1" applyFont="1" applyFill="1" applyBorder="1" applyAlignment="1">
      <alignment horizontal="center" vertical="center" wrapText="1"/>
      <protection/>
    </xf>
    <xf numFmtId="1" fontId="4" fillId="0" borderId="27" xfId="50" applyNumberFormat="1" applyFont="1" applyFill="1" applyBorder="1" applyAlignment="1">
      <alignment horizontal="center" vertical="center" wrapText="1"/>
      <protection/>
    </xf>
    <xf numFmtId="1" fontId="4" fillId="0" borderId="25" xfId="50" applyNumberFormat="1" applyFont="1" applyFill="1" applyBorder="1" applyAlignment="1">
      <alignment horizontal="center" vertical="center" wrapText="1"/>
      <protection/>
    </xf>
    <xf numFmtId="1" fontId="4" fillId="0" borderId="24" xfId="50" applyNumberFormat="1" applyFont="1" applyFill="1" applyBorder="1" applyAlignment="1">
      <alignment horizontal="center" vertical="center" wrapText="1"/>
      <protection/>
    </xf>
    <xf numFmtId="1" fontId="4" fillId="0" borderId="65" xfId="50" applyNumberFormat="1" applyFont="1" applyFill="1" applyBorder="1" applyAlignment="1">
      <alignment horizontal="center" vertical="center" wrapText="1"/>
      <protection/>
    </xf>
    <xf numFmtId="1" fontId="4" fillId="0" borderId="64" xfId="50" applyNumberFormat="1" applyFont="1" applyFill="1" applyBorder="1" applyAlignment="1">
      <alignment horizontal="center" vertical="center" wrapText="1"/>
      <protection/>
    </xf>
    <xf numFmtId="1" fontId="2" fillId="0" borderId="0" xfId="50" applyNumberFormat="1" applyFont="1" applyBorder="1" applyAlignment="1">
      <alignment vertical="center"/>
      <protection/>
    </xf>
    <xf numFmtId="1" fontId="2" fillId="0" borderId="13" xfId="50" applyNumberFormat="1" applyFont="1" applyBorder="1" applyAlignment="1">
      <alignment vertical="center"/>
      <protection/>
    </xf>
    <xf numFmtId="1" fontId="0" fillId="0" borderId="0" xfId="50" applyNumberFormat="1" applyFont="1" applyAlignment="1">
      <alignment vertical="center"/>
      <protection/>
    </xf>
    <xf numFmtId="0" fontId="74" fillId="0" borderId="0" xfId="50" applyFont="1" applyFill="1" applyAlignment="1">
      <alignment vertical="center"/>
      <protection/>
    </xf>
    <xf numFmtId="0" fontId="75" fillId="0" borderId="0" xfId="50" applyFont="1" applyFill="1" applyAlignment="1">
      <alignment vertical="center"/>
      <protection/>
    </xf>
    <xf numFmtId="0" fontId="76" fillId="0" borderId="14" xfId="50" applyFont="1" applyFill="1" applyBorder="1" applyAlignment="1">
      <alignment horizontal="center" vertical="center"/>
      <protection/>
    </xf>
    <xf numFmtId="0" fontId="76" fillId="0" borderId="15" xfId="50" applyFont="1" applyFill="1" applyBorder="1" applyAlignment="1">
      <alignment horizontal="center" vertical="center"/>
      <protection/>
    </xf>
    <xf numFmtId="49" fontId="77" fillId="0" borderId="19" xfId="50" applyNumberFormat="1" applyFont="1" applyFill="1" applyBorder="1" applyAlignment="1">
      <alignment horizontal="center" vertical="center" wrapText="1"/>
      <protection/>
    </xf>
    <xf numFmtId="0" fontId="77" fillId="0" borderId="19" xfId="50" applyFont="1" applyFill="1" applyBorder="1" applyAlignment="1">
      <alignment vertical="center" wrapText="1"/>
      <protection/>
    </xf>
    <xf numFmtId="0" fontId="77" fillId="0" borderId="19" xfId="50" applyFont="1" applyFill="1" applyBorder="1" applyAlignment="1">
      <alignment horizontal="center" vertical="center" wrapText="1"/>
      <protection/>
    </xf>
    <xf numFmtId="14" fontId="77" fillId="0" borderId="23" xfId="50" applyNumberFormat="1" applyFont="1" applyFill="1" applyBorder="1" applyAlignment="1">
      <alignment horizontal="center" vertical="center" wrapText="1"/>
      <protection/>
    </xf>
    <xf numFmtId="1" fontId="77" fillId="0" borderId="23" xfId="50" applyNumberFormat="1" applyFont="1" applyFill="1" applyBorder="1" applyAlignment="1">
      <alignment horizontal="center" vertical="center" wrapText="1"/>
      <protection/>
    </xf>
    <xf numFmtId="49" fontId="77" fillId="0" borderId="23" xfId="50" applyNumberFormat="1" applyFont="1" applyFill="1" applyBorder="1" applyAlignment="1">
      <alignment horizontal="center" vertical="center" wrapText="1"/>
      <protection/>
    </xf>
    <xf numFmtId="0" fontId="77" fillId="0" borderId="18" xfId="50" applyFont="1" applyFill="1" applyBorder="1" applyAlignment="1">
      <alignment vertical="center" wrapText="1"/>
      <protection/>
    </xf>
    <xf numFmtId="49" fontId="4" fillId="0" borderId="66" xfId="50" applyNumberFormat="1" applyFont="1" applyFill="1" applyBorder="1" applyAlignment="1">
      <alignment horizontal="center" vertical="center" wrapText="1"/>
      <protection/>
    </xf>
    <xf numFmtId="0" fontId="76" fillId="0" borderId="67" xfId="50" applyFont="1" applyFill="1" applyBorder="1" applyAlignment="1">
      <alignment horizontal="center" vertical="center"/>
      <protection/>
    </xf>
    <xf numFmtId="0" fontId="7" fillId="0" borderId="67" xfId="50" applyFont="1" applyFill="1" applyBorder="1" applyAlignment="1">
      <alignment horizontal="center" vertical="center"/>
      <protection/>
    </xf>
    <xf numFmtId="0" fontId="16" fillId="0" borderId="68" xfId="50" applyFont="1" applyFill="1" applyBorder="1" applyAlignment="1">
      <alignment horizontal="center" vertical="center"/>
      <protection/>
    </xf>
    <xf numFmtId="0" fontId="7" fillId="0" borderId="69" xfId="50" applyFont="1" applyFill="1" applyBorder="1" applyAlignment="1">
      <alignment horizontal="center" vertical="center"/>
      <protection/>
    </xf>
    <xf numFmtId="0" fontId="7" fillId="0" borderId="70" xfId="50" applyFont="1" applyBorder="1" applyAlignment="1">
      <alignment horizontal="center" vertical="center"/>
      <protection/>
    </xf>
    <xf numFmtId="0" fontId="16" fillId="0" borderId="71" xfId="50" applyFont="1" applyBorder="1" applyAlignment="1">
      <alignment horizontal="center" vertical="center"/>
      <protection/>
    </xf>
    <xf numFmtId="0" fontId="16" fillId="0" borderId="72" xfId="50" applyFont="1" applyFill="1" applyBorder="1" applyAlignment="1">
      <alignment horizontal="center" vertical="center"/>
      <protection/>
    </xf>
    <xf numFmtId="1" fontId="7" fillId="0" borderId="73" xfId="50" applyNumberFormat="1" applyFont="1" applyBorder="1" applyAlignment="1">
      <alignment horizontal="center" vertical="center"/>
      <protection/>
    </xf>
    <xf numFmtId="0" fontId="77" fillId="0" borderId="74" xfId="50" applyFont="1" applyFill="1" applyBorder="1" applyAlignment="1">
      <alignment horizontal="center" vertical="center"/>
      <protection/>
    </xf>
    <xf numFmtId="0" fontId="77" fillId="0" borderId="75" xfId="50" applyFont="1" applyFill="1" applyBorder="1" applyAlignment="1">
      <alignment horizontal="center" vertical="center"/>
      <protection/>
    </xf>
    <xf numFmtId="0" fontId="7" fillId="34" borderId="67" xfId="50" applyFont="1" applyFill="1" applyBorder="1" applyAlignment="1">
      <alignment horizontal="center" vertical="center"/>
      <protection/>
    </xf>
    <xf numFmtId="0" fontId="7" fillId="0" borderId="76" xfId="50" applyFont="1" applyFill="1" applyBorder="1" applyAlignment="1">
      <alignment horizontal="center" vertical="center"/>
      <protection/>
    </xf>
    <xf numFmtId="0" fontId="0" fillId="0" borderId="0" xfId="50" applyFont="1" applyAlignment="1">
      <alignment vertical="center"/>
      <protection/>
    </xf>
    <xf numFmtId="49" fontId="4" fillId="0" borderId="64" xfId="50" applyNumberFormat="1" applyFont="1" applyFill="1" applyBorder="1" applyAlignment="1">
      <alignment horizontal="center" vertical="center" wrapText="1"/>
      <protection/>
    </xf>
    <xf numFmtId="0" fontId="7" fillId="0" borderId="77" xfId="50" applyFont="1" applyBorder="1" applyAlignment="1">
      <alignment horizontal="center" vertical="center"/>
      <protection/>
    </xf>
    <xf numFmtId="0" fontId="2" fillId="0" borderId="78" xfId="50" applyFont="1" applyBorder="1" applyAlignment="1">
      <alignment vertical="center"/>
      <protection/>
    </xf>
    <xf numFmtId="0" fontId="7" fillId="0" borderId="0" xfId="50" applyFont="1" applyBorder="1" applyAlignment="1">
      <alignment horizontal="center" vertical="center"/>
      <protection/>
    </xf>
    <xf numFmtId="0" fontId="7" fillId="0" borderId="79" xfId="50" applyFont="1" applyBorder="1" applyAlignment="1">
      <alignment vertical="center"/>
      <protection/>
    </xf>
    <xf numFmtId="0" fontId="7" fillId="0" borderId="0" xfId="50" applyFont="1" applyFill="1" applyBorder="1" applyAlignment="1">
      <alignment horizontal="center" vertical="center"/>
      <protection/>
    </xf>
    <xf numFmtId="0" fontId="2" fillId="0" borderId="0" xfId="50" applyFont="1" applyFill="1" applyBorder="1" applyAlignment="1">
      <alignment vertical="center"/>
      <protection/>
    </xf>
    <xf numFmtId="0" fontId="2" fillId="0" borderId="79" xfId="50" applyFont="1" applyBorder="1" applyAlignment="1">
      <alignment vertical="center"/>
      <protection/>
    </xf>
    <xf numFmtId="0" fontId="2" fillId="0" borderId="79" xfId="50" applyFont="1" applyFill="1" applyBorder="1" applyAlignment="1">
      <alignment vertical="center"/>
      <protection/>
    </xf>
    <xf numFmtId="0" fontId="7" fillId="34" borderId="80" xfId="50" applyFont="1" applyFill="1" applyBorder="1" applyAlignment="1">
      <alignment horizontal="center" vertical="center"/>
      <protection/>
    </xf>
    <xf numFmtId="0" fontId="78" fillId="33" borderId="16" xfId="50" applyFont="1" applyFill="1" applyBorder="1" applyAlignment="1">
      <alignment horizontal="center" vertical="center" wrapText="1"/>
      <protection/>
    </xf>
    <xf numFmtId="0" fontId="79" fillId="0" borderId="0" xfId="50" applyFont="1" applyAlignment="1">
      <alignment vertical="center"/>
      <protection/>
    </xf>
    <xf numFmtId="0" fontId="78" fillId="0" borderId="0" xfId="50" applyFont="1" applyBorder="1" applyAlignment="1">
      <alignment vertical="center"/>
      <protection/>
    </xf>
    <xf numFmtId="0" fontId="78" fillId="0" borderId="0" xfId="50" applyFont="1" applyAlignment="1">
      <alignment vertical="center"/>
      <protection/>
    </xf>
    <xf numFmtId="0" fontId="4" fillId="0" borderId="0" xfId="53" applyFont="1" applyAlignment="1" applyProtection="1">
      <alignment horizontal="center" vertical="center"/>
      <protection/>
    </xf>
    <xf numFmtId="0" fontId="17" fillId="0" borderId="0" xfId="53" applyFont="1" applyAlignment="1" applyProtection="1">
      <alignment horizontal="center" vertical="center"/>
      <protection/>
    </xf>
    <xf numFmtId="0" fontId="4" fillId="0" borderId="0" xfId="53" applyFont="1" applyAlignment="1" applyProtection="1">
      <alignment horizontal="left" vertical="center"/>
      <protection/>
    </xf>
    <xf numFmtId="0" fontId="18" fillId="0" borderId="0" xfId="53" applyFont="1" applyAlignment="1" applyProtection="1">
      <alignment horizontal="left" vertical="center"/>
      <protection/>
    </xf>
    <xf numFmtId="0" fontId="19" fillId="0" borderId="81" xfId="53" applyFont="1" applyBorder="1" applyAlignment="1" applyProtection="1">
      <alignment horizontal="center" vertical="center"/>
      <protection/>
    </xf>
    <xf numFmtId="0" fontId="19" fillId="0" borderId="82" xfId="53" applyFont="1" applyBorder="1" applyAlignment="1" applyProtection="1">
      <alignment horizontal="center" vertical="center"/>
      <protection/>
    </xf>
    <xf numFmtId="0" fontId="7" fillId="0" borderId="83" xfId="53" applyFont="1" applyBorder="1" applyAlignment="1" applyProtection="1">
      <alignment horizontal="center" vertical="center"/>
      <protection/>
    </xf>
    <xf numFmtId="0" fontId="21" fillId="0" borderId="84" xfId="53" applyFont="1" applyBorder="1" applyAlignment="1" applyProtection="1">
      <alignment horizontal="center" vertical="center"/>
      <protection/>
    </xf>
    <xf numFmtId="0" fontId="21" fillId="0" borderId="85" xfId="53" applyFont="1" applyBorder="1" applyAlignment="1" applyProtection="1">
      <alignment horizontal="center" vertical="center"/>
      <protection/>
    </xf>
    <xf numFmtId="0" fontId="4" fillId="0" borderId="86" xfId="53" applyFont="1" applyBorder="1" applyAlignment="1" applyProtection="1">
      <alignment horizontal="center" vertical="center"/>
      <protection/>
    </xf>
    <xf numFmtId="0" fontId="4" fillId="0" borderId="87" xfId="53" applyFont="1" applyBorder="1" applyAlignment="1" applyProtection="1">
      <alignment horizontal="center" vertical="center"/>
      <protection/>
    </xf>
    <xf numFmtId="0" fontId="22" fillId="0" borderId="87" xfId="53" applyFont="1" applyBorder="1" applyAlignment="1" applyProtection="1">
      <alignment horizontal="center" vertical="center"/>
      <protection/>
    </xf>
    <xf numFmtId="0" fontId="4" fillId="0" borderId="84" xfId="53" applyFont="1" applyBorder="1" applyAlignment="1" applyProtection="1">
      <alignment horizontal="center" vertical="center"/>
      <protection/>
    </xf>
    <xf numFmtId="0" fontId="21" fillId="0" borderId="88" xfId="53" applyFont="1" applyBorder="1" applyAlignment="1" applyProtection="1">
      <alignment horizontal="center" vertical="center"/>
      <protection/>
    </xf>
    <xf numFmtId="0" fontId="23" fillId="0" borderId="0" xfId="53" applyFont="1" applyAlignment="1" applyProtection="1">
      <alignment horizontal="center" vertical="center"/>
      <protection/>
    </xf>
    <xf numFmtId="0" fontId="4" fillId="35" borderId="89" xfId="53" applyFont="1" applyFill="1" applyBorder="1" applyAlignment="1" applyProtection="1">
      <alignment horizontal="center" vertical="center"/>
      <protection locked="0"/>
    </xf>
    <xf numFmtId="0" fontId="4" fillId="36" borderId="84" xfId="53" applyFont="1" applyFill="1" applyBorder="1" applyAlignment="1" applyProtection="1">
      <alignment horizontal="center" vertical="center"/>
      <protection locked="0"/>
    </xf>
    <xf numFmtId="0" fontId="4" fillId="0" borderId="90" xfId="53" applyFont="1" applyBorder="1" applyAlignment="1" applyProtection="1">
      <alignment horizontal="center" vertical="center"/>
      <protection/>
    </xf>
    <xf numFmtId="0" fontId="4" fillId="0" borderId="86" xfId="53" applyFont="1" applyFill="1" applyBorder="1" applyAlignment="1" applyProtection="1">
      <alignment horizontal="center" vertical="center"/>
      <protection/>
    </xf>
    <xf numFmtId="0" fontId="24" fillId="0" borderId="87" xfId="53" applyFont="1" applyBorder="1" applyAlignment="1" applyProtection="1">
      <alignment horizontal="center" vertical="center" wrapText="1"/>
      <protection/>
    </xf>
    <xf numFmtId="0" fontId="4" fillId="0" borderId="91" xfId="53" applyFont="1" applyBorder="1" applyAlignment="1" applyProtection="1">
      <alignment horizontal="center" vertical="center"/>
      <protection/>
    </xf>
    <xf numFmtId="0" fontId="4" fillId="0" borderId="92" xfId="53" applyFont="1" applyFill="1" applyBorder="1" applyAlignment="1" applyProtection="1">
      <alignment horizontal="center" vertical="center"/>
      <protection/>
    </xf>
    <xf numFmtId="0" fontId="21" fillId="37" borderId="93" xfId="53" applyFont="1" applyFill="1" applyBorder="1" applyAlignment="1" applyProtection="1">
      <alignment horizontal="center" vertical="center"/>
      <protection/>
    </xf>
    <xf numFmtId="0" fontId="25" fillId="0" borderId="87" xfId="53" applyFont="1" applyBorder="1" applyAlignment="1" applyProtection="1">
      <alignment horizontal="center" vertical="center"/>
      <protection locked="0"/>
    </xf>
    <xf numFmtId="0" fontId="23" fillId="36" borderId="87" xfId="53" applyFont="1" applyFill="1" applyBorder="1" applyAlignment="1" applyProtection="1">
      <alignment horizontal="center" vertical="center"/>
      <protection locked="0"/>
    </xf>
    <xf numFmtId="0" fontId="4" fillId="35" borderId="94" xfId="53" applyFont="1" applyFill="1" applyBorder="1" applyAlignment="1" applyProtection="1">
      <alignment horizontal="center" vertical="center"/>
      <protection locked="0"/>
    </xf>
    <xf numFmtId="0" fontId="4" fillId="35" borderId="85" xfId="53" applyFont="1" applyFill="1" applyBorder="1" applyAlignment="1" applyProtection="1">
      <alignment horizontal="center" vertical="center"/>
      <protection locked="0"/>
    </xf>
    <xf numFmtId="0" fontId="21" fillId="0" borderId="95" xfId="53" applyFont="1" applyBorder="1" applyAlignment="1" applyProtection="1">
      <alignment horizontal="center" vertical="center"/>
      <protection/>
    </xf>
    <xf numFmtId="0" fontId="4" fillId="0" borderId="96" xfId="53" applyFont="1" applyBorder="1" applyAlignment="1" applyProtection="1">
      <alignment horizontal="center" vertical="center"/>
      <protection/>
    </xf>
    <xf numFmtId="0" fontId="4" fillId="0" borderId="97" xfId="53" applyFont="1" applyBorder="1" applyAlignment="1" applyProtection="1">
      <alignment horizontal="center" vertical="center"/>
      <protection/>
    </xf>
    <xf numFmtId="0" fontId="4" fillId="0" borderId="98" xfId="53" applyFont="1" applyFill="1" applyBorder="1" applyAlignment="1" applyProtection="1">
      <alignment horizontal="center" vertical="center"/>
      <protection/>
    </xf>
    <xf numFmtId="0" fontId="4" fillId="0" borderId="99" xfId="53" applyFont="1" applyBorder="1" applyAlignment="1" applyProtection="1">
      <alignment horizontal="center" vertical="center"/>
      <protection/>
    </xf>
    <xf numFmtId="0" fontId="4" fillId="0" borderId="100" xfId="53" applyFont="1" applyFill="1" applyBorder="1" applyAlignment="1" applyProtection="1">
      <alignment horizontal="center" vertical="center"/>
      <protection/>
    </xf>
    <xf numFmtId="0" fontId="4" fillId="35" borderId="95" xfId="53" applyFont="1" applyFill="1" applyBorder="1" applyAlignment="1" applyProtection="1">
      <alignment horizontal="center" vertical="center"/>
      <protection locked="0"/>
    </xf>
    <xf numFmtId="0" fontId="21" fillId="0" borderId="101" xfId="53" applyFont="1" applyBorder="1" applyAlignment="1" applyProtection="1">
      <alignment horizontal="center" vertical="center" wrapText="1"/>
      <protection/>
    </xf>
    <xf numFmtId="0" fontId="16" fillId="0" borderId="102" xfId="53" applyFont="1" applyBorder="1" applyAlignment="1" applyProtection="1">
      <alignment horizontal="center" vertical="center" wrapText="1"/>
      <protection/>
    </xf>
    <xf numFmtId="0" fontId="21" fillId="0" borderId="103" xfId="53" applyFont="1" applyBorder="1" applyAlignment="1" applyProtection="1">
      <alignment horizontal="center" vertical="center" wrapText="1"/>
      <protection/>
    </xf>
    <xf numFmtId="0" fontId="16" fillId="0" borderId="104" xfId="53" applyFont="1" applyBorder="1" applyAlignment="1" applyProtection="1">
      <alignment horizontal="center" vertical="center"/>
      <protection/>
    </xf>
    <xf numFmtId="0" fontId="16" fillId="0" borderId="105" xfId="53" applyFont="1" applyBorder="1" applyAlignment="1" applyProtection="1" quotePrefix="1">
      <alignment horizontal="center" vertical="center" wrapText="1"/>
      <protection/>
    </xf>
    <xf numFmtId="0" fontId="16" fillId="0" borderId="105" xfId="53" applyFont="1" applyBorder="1" applyAlignment="1" applyProtection="1" quotePrefix="1">
      <alignment horizontal="center" vertical="center" wrapText="1" shrinkToFit="1"/>
      <protection/>
    </xf>
    <xf numFmtId="0" fontId="26" fillId="0" borderId="105" xfId="53" applyFont="1" applyBorder="1" applyAlignment="1" applyProtection="1">
      <alignment horizontal="center" vertical="center" wrapText="1"/>
      <protection/>
    </xf>
    <xf numFmtId="0" fontId="27" fillId="0" borderId="106" xfId="53" applyFont="1" applyFill="1" applyBorder="1" applyAlignment="1" applyProtection="1">
      <alignment horizontal="center" vertical="center" wrapText="1"/>
      <protection/>
    </xf>
    <xf numFmtId="0" fontId="27" fillId="0" borderId="102" xfId="53" applyFont="1" applyBorder="1" applyAlignment="1" applyProtection="1">
      <alignment horizontal="center" vertical="center" wrapText="1"/>
      <protection/>
    </xf>
    <xf numFmtId="0" fontId="27" fillId="0" borderId="107" xfId="53" applyFont="1" applyBorder="1" applyAlignment="1" applyProtection="1">
      <alignment horizontal="center" vertical="center" wrapText="1"/>
      <protection/>
    </xf>
    <xf numFmtId="0" fontId="27" fillId="0" borderId="108" xfId="53" applyFont="1" applyBorder="1" applyAlignment="1" applyProtection="1">
      <alignment horizontal="center" vertical="center" wrapText="1"/>
      <protection/>
    </xf>
    <xf numFmtId="0" fontId="27" fillId="0" borderId="81" xfId="53" applyFont="1" applyFill="1" applyBorder="1" applyAlignment="1" applyProtection="1">
      <alignment horizontal="center" vertical="center" wrapText="1"/>
      <protection/>
    </xf>
    <xf numFmtId="0" fontId="27" fillId="0" borderId="81" xfId="53" applyFont="1" applyBorder="1" applyAlignment="1" applyProtection="1">
      <alignment horizontal="center" vertical="center" wrapText="1"/>
      <protection/>
    </xf>
    <xf numFmtId="0" fontId="27" fillId="0" borderId="103" xfId="53" applyFont="1" applyBorder="1" applyAlignment="1" applyProtection="1">
      <alignment horizontal="center" vertical="center" wrapText="1"/>
      <protection/>
    </xf>
    <xf numFmtId="0" fontId="21" fillId="0" borderId="109" xfId="53" applyFont="1" applyBorder="1" applyAlignment="1" applyProtection="1">
      <alignment horizontal="center" vertical="center"/>
      <protection/>
    </xf>
    <xf numFmtId="0" fontId="28" fillId="0" borderId="0" xfId="53" applyFont="1" applyAlignment="1" applyProtection="1">
      <alignment horizontal="left" vertical="center"/>
      <protection/>
    </xf>
    <xf numFmtId="0" fontId="4" fillId="0" borderId="0" xfId="53" applyFont="1" applyAlignment="1" applyProtection="1">
      <alignment horizontal="right" vertical="center"/>
      <protection/>
    </xf>
    <xf numFmtId="0" fontId="7" fillId="0" borderId="110" xfId="53" applyFont="1" applyBorder="1" applyAlignment="1" applyProtection="1">
      <alignment horizontal="center" vertical="center"/>
      <protection/>
    </xf>
    <xf numFmtId="0" fontId="19" fillId="0" borderId="111" xfId="53" applyFont="1" applyBorder="1" applyAlignment="1" applyProtection="1">
      <alignment horizontal="center" vertical="center"/>
      <protection/>
    </xf>
    <xf numFmtId="10" fontId="27" fillId="0" borderId="51" xfId="50" applyNumberFormat="1" applyFont="1" applyFill="1" applyBorder="1" applyAlignment="1">
      <alignment horizontal="center" vertical="center"/>
      <protection/>
    </xf>
    <xf numFmtId="10" fontId="27" fillId="0" borderId="52" xfId="50" applyNumberFormat="1" applyFont="1" applyFill="1" applyBorder="1" applyAlignment="1">
      <alignment horizontal="center" vertical="center"/>
      <protection/>
    </xf>
    <xf numFmtId="10" fontId="27" fillId="0" borderId="112" xfId="50" applyNumberFormat="1" applyFont="1" applyBorder="1" applyAlignment="1">
      <alignment horizontal="center" vertical="center"/>
      <protection/>
    </xf>
    <xf numFmtId="49" fontId="80" fillId="0" borderId="19" xfId="50" applyNumberFormat="1" applyFont="1" applyFill="1" applyBorder="1" applyAlignment="1">
      <alignment horizontal="center" vertical="center" wrapText="1"/>
      <protection/>
    </xf>
    <xf numFmtId="0" fontId="80" fillId="0" borderId="19" xfId="50" applyFont="1" applyFill="1" applyBorder="1" applyAlignment="1">
      <alignment vertical="center" wrapText="1"/>
      <protection/>
    </xf>
    <xf numFmtId="0" fontId="80" fillId="0" borderId="19" xfId="50" applyFont="1" applyFill="1" applyBorder="1" applyAlignment="1">
      <alignment horizontal="center" vertical="center" wrapText="1"/>
      <protection/>
    </xf>
    <xf numFmtId="14" fontId="80" fillId="0" borderId="23" xfId="50" applyNumberFormat="1" applyFont="1" applyFill="1" applyBorder="1" applyAlignment="1">
      <alignment horizontal="center" vertical="center" wrapText="1"/>
      <protection/>
    </xf>
    <xf numFmtId="1" fontId="80" fillId="0" borderId="23" xfId="50" applyNumberFormat="1" applyFont="1" applyFill="1" applyBorder="1" applyAlignment="1">
      <alignment horizontal="center" vertical="center" wrapText="1"/>
      <protection/>
    </xf>
    <xf numFmtId="49" fontId="80" fillId="0" borderId="23" xfId="50" applyNumberFormat="1" applyFont="1" applyFill="1" applyBorder="1" applyAlignment="1">
      <alignment horizontal="center" vertical="center" wrapText="1"/>
      <protection/>
    </xf>
    <xf numFmtId="0" fontId="80" fillId="0" borderId="18" xfId="50" applyFont="1" applyFill="1" applyBorder="1" applyAlignment="1">
      <alignment vertical="center" wrapText="1"/>
      <protection/>
    </xf>
    <xf numFmtId="0" fontId="81" fillId="0" borderId="14" xfId="50" applyFont="1" applyFill="1" applyBorder="1" applyAlignment="1">
      <alignment horizontal="center" vertical="center"/>
      <protection/>
    </xf>
    <xf numFmtId="0" fontId="81" fillId="0" borderId="15" xfId="50" applyFont="1" applyFill="1" applyBorder="1" applyAlignment="1">
      <alignment horizontal="center" vertical="center"/>
      <protection/>
    </xf>
    <xf numFmtId="0" fontId="81" fillId="0" borderId="67" xfId="50" applyFont="1" applyFill="1" applyBorder="1" applyAlignment="1">
      <alignment horizontal="center" vertical="center"/>
      <protection/>
    </xf>
    <xf numFmtId="0" fontId="80" fillId="0" borderId="19" xfId="50" applyNumberFormat="1" applyFont="1" applyFill="1" applyBorder="1" applyAlignment="1">
      <alignment horizontal="center" vertical="center" wrapText="1"/>
      <protection/>
    </xf>
    <xf numFmtId="0" fontId="80" fillId="0" borderId="23" xfId="50" applyNumberFormat="1" applyFont="1" applyFill="1" applyBorder="1" applyAlignment="1">
      <alignment horizontal="center" vertical="center" wrapText="1"/>
      <protection/>
    </xf>
    <xf numFmtId="49" fontId="77" fillId="38" borderId="19" xfId="50" applyNumberFormat="1" applyFont="1" applyFill="1" applyBorder="1" applyAlignment="1">
      <alignment horizontal="center" vertical="center" wrapText="1"/>
      <protection/>
    </xf>
    <xf numFmtId="0" fontId="77" fillId="38" borderId="19" xfId="50" applyFont="1" applyFill="1" applyBorder="1" applyAlignment="1">
      <alignment vertical="center" wrapText="1"/>
      <protection/>
    </xf>
    <xf numFmtId="0" fontId="77" fillId="38" borderId="19" xfId="50" applyFont="1" applyFill="1" applyBorder="1" applyAlignment="1">
      <alignment horizontal="center" vertical="center" wrapText="1"/>
      <protection/>
    </xf>
    <xf numFmtId="14" fontId="77" fillId="38" borderId="23" xfId="50" applyNumberFormat="1" applyFont="1" applyFill="1" applyBorder="1" applyAlignment="1">
      <alignment horizontal="center" vertical="center" wrapText="1"/>
      <protection/>
    </xf>
    <xf numFmtId="1" fontId="77" fillId="38" borderId="23" xfId="50" applyNumberFormat="1" applyFont="1" applyFill="1" applyBorder="1" applyAlignment="1">
      <alignment horizontal="center" vertical="center" wrapText="1"/>
      <protection/>
    </xf>
    <xf numFmtId="49" fontId="77" fillId="38" borderId="23" xfId="50" applyNumberFormat="1" applyFont="1" applyFill="1" applyBorder="1" applyAlignment="1">
      <alignment horizontal="center" vertical="center" wrapText="1"/>
      <protection/>
    </xf>
    <xf numFmtId="0" fontId="77" fillId="38" borderId="18" xfId="50" applyFont="1" applyFill="1" applyBorder="1" applyAlignment="1">
      <alignment vertical="center" wrapText="1"/>
      <protection/>
    </xf>
    <xf numFmtId="0" fontId="21" fillId="38" borderId="113" xfId="53" applyFont="1" applyFill="1" applyBorder="1" applyAlignment="1" applyProtection="1">
      <alignment horizontal="center" vertical="center"/>
      <protection/>
    </xf>
    <xf numFmtId="49" fontId="2" fillId="0" borderId="0" xfId="50" applyNumberFormat="1" applyFont="1" applyBorder="1" applyAlignment="1">
      <alignment vertical="center"/>
      <protection/>
    </xf>
    <xf numFmtId="49" fontId="0" fillId="0" borderId="0" xfId="50" applyNumberFormat="1" applyFont="1" applyBorder="1" applyAlignment="1">
      <alignment vertical="center"/>
      <protection/>
    </xf>
    <xf numFmtId="0" fontId="79" fillId="0" borderId="0" xfId="50" applyFont="1" applyBorder="1" applyAlignment="1">
      <alignment vertical="center"/>
      <protection/>
    </xf>
    <xf numFmtId="0" fontId="0" fillId="0" borderId="0" xfId="50" applyFont="1" applyBorder="1" applyAlignment="1">
      <alignment vertical="center"/>
      <protection/>
    </xf>
    <xf numFmtId="1" fontId="0" fillId="0" borderId="0" xfId="50" applyNumberFormat="1" applyFont="1" applyBorder="1" applyAlignment="1">
      <alignment vertical="center"/>
      <protection/>
    </xf>
    <xf numFmtId="0" fontId="78" fillId="33" borderId="114" xfId="50" applyFont="1" applyFill="1" applyBorder="1" applyAlignment="1">
      <alignment horizontal="center" vertical="center" wrapText="1"/>
      <protection/>
    </xf>
    <xf numFmtId="49" fontId="79" fillId="0" borderId="0" xfId="50" applyNumberFormat="1" applyFont="1" applyBorder="1" applyAlignment="1">
      <alignment vertical="center"/>
      <protection/>
    </xf>
    <xf numFmtId="49" fontId="78" fillId="0" borderId="0" xfId="50" applyNumberFormat="1" applyFont="1" applyBorder="1" applyAlignment="1">
      <alignment vertical="center"/>
      <protection/>
    </xf>
    <xf numFmtId="49" fontId="78" fillId="0" borderId="0" xfId="50" applyNumberFormat="1" applyFont="1" applyAlignment="1">
      <alignment vertical="center"/>
      <protection/>
    </xf>
    <xf numFmtId="49" fontId="79" fillId="0" borderId="0" xfId="50" applyNumberFormat="1" applyFont="1" applyAlignment="1">
      <alignment vertical="center"/>
      <protection/>
    </xf>
    <xf numFmtId="0" fontId="21" fillId="39" borderId="113" xfId="53" applyFont="1" applyFill="1" applyBorder="1" applyAlignment="1" applyProtection="1">
      <alignment horizontal="center" vertical="center"/>
      <protection/>
    </xf>
    <xf numFmtId="0" fontId="21" fillId="40" borderId="113" xfId="53" applyFont="1" applyFill="1" applyBorder="1" applyAlignment="1" applyProtection="1">
      <alignment horizontal="center" vertical="center"/>
      <protection/>
    </xf>
    <xf numFmtId="0" fontId="21" fillId="41" borderId="113" xfId="53" applyFont="1" applyFill="1" applyBorder="1" applyAlignment="1" applyProtection="1">
      <alignment horizontal="center" vertical="center"/>
      <protection/>
    </xf>
    <xf numFmtId="0" fontId="19" fillId="38" borderId="115" xfId="50" applyFont="1" applyFill="1" applyBorder="1" applyAlignment="1">
      <alignment horizontal="center" vertical="top" wrapText="1"/>
      <protection/>
    </xf>
    <xf numFmtId="0" fontId="31" fillId="41" borderId="16" xfId="50" applyFont="1" applyFill="1" applyBorder="1" applyAlignment="1">
      <alignment horizontal="center" vertical="top" wrapText="1"/>
      <protection/>
    </xf>
    <xf numFmtId="0" fontId="19" fillId="40" borderId="16" xfId="50" applyFont="1" applyFill="1" applyBorder="1" applyAlignment="1">
      <alignment horizontal="center" vertical="top" wrapText="1"/>
      <protection/>
    </xf>
    <xf numFmtId="0" fontId="21" fillId="37" borderId="116" xfId="53" applyFont="1" applyFill="1" applyBorder="1" applyAlignment="1" applyProtection="1">
      <alignment horizontal="center" vertical="center"/>
      <protection/>
    </xf>
    <xf numFmtId="0" fontId="4" fillId="0" borderId="117" xfId="53" applyFont="1" applyFill="1" applyBorder="1" applyAlignment="1" applyProtection="1">
      <alignment horizontal="center" vertical="center"/>
      <protection/>
    </xf>
    <xf numFmtId="0" fontId="4" fillId="0" borderId="118" xfId="53" applyFont="1" applyFill="1" applyBorder="1" applyAlignment="1" applyProtection="1">
      <alignment horizontal="center" vertical="center"/>
      <protection/>
    </xf>
    <xf numFmtId="0" fontId="4" fillId="0" borderId="119" xfId="53" applyFont="1" applyBorder="1" applyAlignment="1" applyProtection="1">
      <alignment horizontal="center" vertical="center"/>
      <protection/>
    </xf>
    <xf numFmtId="0" fontId="4" fillId="0" borderId="120" xfId="53" applyFont="1" applyBorder="1" applyAlignment="1" applyProtection="1">
      <alignment horizontal="center" vertical="center"/>
      <protection/>
    </xf>
    <xf numFmtId="0" fontId="4" fillId="0" borderId="121" xfId="53" applyFont="1" applyBorder="1" applyAlignment="1" applyProtection="1">
      <alignment horizontal="center" vertical="center"/>
      <protection/>
    </xf>
    <xf numFmtId="0" fontId="4" fillId="36" borderId="120" xfId="53" applyFont="1" applyFill="1" applyBorder="1" applyAlignment="1" applyProtection="1">
      <alignment horizontal="center" vertical="center"/>
      <protection locked="0"/>
    </xf>
    <xf numFmtId="0" fontId="77" fillId="42" borderId="74" xfId="50" applyFont="1" applyFill="1" applyBorder="1" applyAlignment="1">
      <alignment horizontal="center" vertical="center"/>
      <protection/>
    </xf>
    <xf numFmtId="0" fontId="76" fillId="42" borderId="14" xfId="50" applyFont="1" applyFill="1" applyBorder="1" applyAlignment="1">
      <alignment horizontal="center" vertical="center"/>
      <protection/>
    </xf>
    <xf numFmtId="0" fontId="76" fillId="42" borderId="15" xfId="50" applyFont="1" applyFill="1" applyBorder="1" applyAlignment="1">
      <alignment horizontal="center" vertical="center"/>
      <protection/>
    </xf>
    <xf numFmtId="0" fontId="76" fillId="42" borderId="67" xfId="50" applyFont="1" applyFill="1" applyBorder="1" applyAlignment="1">
      <alignment horizontal="center" vertical="center"/>
      <protection/>
    </xf>
    <xf numFmtId="0" fontId="77" fillId="42" borderId="75" xfId="50" applyFont="1" applyFill="1" applyBorder="1" applyAlignment="1">
      <alignment horizontal="center" vertical="center"/>
      <protection/>
    </xf>
    <xf numFmtId="0" fontId="81" fillId="42" borderId="15" xfId="50" applyFont="1" applyFill="1" applyBorder="1" applyAlignment="1">
      <alignment horizontal="center" vertical="center"/>
      <protection/>
    </xf>
    <xf numFmtId="0" fontId="81" fillId="42" borderId="67" xfId="50" applyFont="1" applyFill="1" applyBorder="1" applyAlignment="1">
      <alignment horizontal="center" vertical="center"/>
      <protection/>
    </xf>
    <xf numFmtId="0" fontId="76" fillId="42" borderId="77" xfId="50" applyFont="1" applyFill="1" applyBorder="1" applyAlignment="1">
      <alignment horizontal="center" vertical="center"/>
      <protection/>
    </xf>
    <xf numFmtId="0" fontId="81" fillId="42" borderId="14" xfId="50" applyFont="1" applyFill="1" applyBorder="1" applyAlignment="1">
      <alignment horizontal="center" vertical="center"/>
      <protection/>
    </xf>
    <xf numFmtId="49" fontId="77" fillId="42" borderId="122" xfId="50" applyNumberFormat="1" applyFont="1" applyFill="1" applyBorder="1" applyAlignment="1" applyProtection="1">
      <alignment horizontal="center" vertical="center" wrapText="1"/>
      <protection locked="0"/>
    </xf>
    <xf numFmtId="0" fontId="77" fillId="42" borderId="15" xfId="50" applyFont="1" applyFill="1" applyBorder="1" applyAlignment="1" applyProtection="1">
      <alignment vertical="center" wrapText="1"/>
      <protection locked="0"/>
    </xf>
    <xf numFmtId="0" fontId="77" fillId="42" borderId="15" xfId="50" applyFont="1" applyFill="1" applyBorder="1" applyAlignment="1" applyProtection="1">
      <alignment horizontal="center" vertical="center" wrapText="1"/>
      <protection locked="0"/>
    </xf>
    <xf numFmtId="49" fontId="77" fillId="42" borderId="15" xfId="50" applyNumberFormat="1" applyFont="1" applyFill="1" applyBorder="1" applyAlignment="1" applyProtection="1">
      <alignment horizontal="center" vertical="center" wrapText="1"/>
      <protection locked="0"/>
    </xf>
    <xf numFmtId="14" fontId="77" fillId="42" borderId="76" xfId="50" applyNumberFormat="1" applyFont="1" applyFill="1" applyBorder="1" applyAlignment="1" applyProtection="1">
      <alignment horizontal="center" vertical="center" wrapText="1"/>
      <protection locked="0"/>
    </xf>
    <xf numFmtId="1" fontId="77" fillId="42" borderId="76" xfId="50" applyNumberFormat="1" applyFont="1" applyFill="1" applyBorder="1" applyAlignment="1" applyProtection="1">
      <alignment horizontal="center" vertical="center" wrapText="1"/>
      <protection locked="0"/>
    </xf>
    <xf numFmtId="49" fontId="77" fillId="42" borderId="76" xfId="50" applyNumberFormat="1" applyFont="1" applyFill="1" applyBorder="1" applyAlignment="1" applyProtection="1">
      <alignment horizontal="center" vertical="center" wrapText="1"/>
      <protection locked="0"/>
    </xf>
    <xf numFmtId="0" fontId="77" fillId="42" borderId="67" xfId="50" applyFont="1" applyFill="1" applyBorder="1" applyAlignment="1" applyProtection="1">
      <alignment vertical="center" wrapText="1"/>
      <protection locked="0"/>
    </xf>
    <xf numFmtId="49" fontId="77" fillId="42" borderId="19" xfId="50" applyNumberFormat="1" applyFont="1" applyFill="1" applyBorder="1" applyAlignment="1" applyProtection="1">
      <alignment horizontal="center" vertical="center" wrapText="1"/>
      <protection locked="0"/>
    </xf>
    <xf numFmtId="0" fontId="77" fillId="42" borderId="19" xfId="50" applyFont="1" applyFill="1" applyBorder="1" applyAlignment="1" applyProtection="1">
      <alignment vertical="center" wrapText="1"/>
      <protection locked="0"/>
    </xf>
    <xf numFmtId="0" fontId="77" fillId="42" borderId="19" xfId="50" applyFont="1" applyFill="1" applyBorder="1" applyAlignment="1" applyProtection="1">
      <alignment horizontal="center" vertical="center" wrapText="1"/>
      <protection locked="0"/>
    </xf>
    <xf numFmtId="14" fontId="77" fillId="42" borderId="23" xfId="50" applyNumberFormat="1" applyFont="1" applyFill="1" applyBorder="1" applyAlignment="1" applyProtection="1">
      <alignment horizontal="center" vertical="center" wrapText="1"/>
      <protection locked="0"/>
    </xf>
    <xf numFmtId="1" fontId="77" fillId="42" borderId="23" xfId="50" applyNumberFormat="1" applyFont="1" applyFill="1" applyBorder="1" applyAlignment="1" applyProtection="1">
      <alignment horizontal="center" vertical="center" wrapText="1"/>
      <protection locked="0"/>
    </xf>
    <xf numFmtId="49" fontId="77" fillId="42" borderId="23" xfId="50" applyNumberFormat="1" applyFont="1" applyFill="1" applyBorder="1" applyAlignment="1" applyProtection="1">
      <alignment horizontal="center" vertical="center" wrapText="1"/>
      <protection locked="0"/>
    </xf>
    <xf numFmtId="0" fontId="77" fillId="42" borderId="18" xfId="50" applyFont="1" applyFill="1" applyBorder="1" applyAlignment="1" applyProtection="1">
      <alignment vertical="center" wrapText="1"/>
      <protection locked="0"/>
    </xf>
    <xf numFmtId="14" fontId="77" fillId="42" borderId="32" xfId="50" applyNumberFormat="1" applyFont="1" applyFill="1" applyBorder="1" applyAlignment="1" applyProtection="1">
      <alignment horizontal="center" vertical="center" wrapText="1"/>
      <protection locked="0"/>
    </xf>
    <xf numFmtId="14" fontId="77" fillId="42" borderId="66" xfId="50" applyNumberFormat="1" applyFont="1" applyFill="1" applyBorder="1" applyAlignment="1" applyProtection="1">
      <alignment horizontal="center" vertical="center" wrapText="1"/>
      <protection locked="0"/>
    </xf>
    <xf numFmtId="0" fontId="77" fillId="42" borderId="19" xfId="50" applyFont="1" applyFill="1" applyBorder="1" applyAlignment="1" applyProtection="1">
      <alignment horizontal="left" vertical="center" wrapText="1"/>
      <protection locked="0"/>
    </xf>
    <xf numFmtId="0" fontId="77" fillId="42" borderId="23" xfId="50" applyFont="1" applyFill="1" applyBorder="1" applyAlignment="1" applyProtection="1">
      <alignment horizontal="center" vertical="center" wrapText="1"/>
      <protection locked="0"/>
    </xf>
    <xf numFmtId="0" fontId="77" fillId="42" borderId="18" xfId="50" applyFont="1" applyFill="1" applyBorder="1" applyAlignment="1" applyProtection="1">
      <alignment horizontal="left" vertical="center" wrapText="1"/>
      <protection locked="0"/>
    </xf>
    <xf numFmtId="49" fontId="77" fillId="42" borderId="32" xfId="50" applyNumberFormat="1" applyFont="1" applyFill="1" applyBorder="1" applyAlignment="1" applyProtection="1">
      <alignment horizontal="center" vertical="center" wrapText="1"/>
      <protection locked="0"/>
    </xf>
    <xf numFmtId="0" fontId="77" fillId="42" borderId="19" xfId="50" applyNumberFormat="1" applyFont="1" applyFill="1" applyBorder="1" applyAlignment="1" applyProtection="1">
      <alignment horizontal="center" vertical="center" wrapText="1"/>
      <protection locked="0"/>
    </xf>
    <xf numFmtId="0" fontId="77" fillId="42" borderId="23" xfId="50" applyNumberFormat="1" applyFont="1" applyFill="1" applyBorder="1" applyAlignment="1" applyProtection="1">
      <alignment horizontal="center" vertical="center" wrapText="1"/>
      <protection locked="0"/>
    </xf>
    <xf numFmtId="49" fontId="77" fillId="42" borderId="35" xfId="50" applyNumberFormat="1" applyFont="1" applyFill="1" applyBorder="1" applyAlignment="1" applyProtection="1">
      <alignment horizontal="center" vertical="center" wrapText="1"/>
      <protection locked="0"/>
    </xf>
    <xf numFmtId="0" fontId="80" fillId="42" borderId="19" xfId="50" applyNumberFormat="1" applyFont="1" applyFill="1" applyBorder="1" applyAlignment="1" applyProtection="1">
      <alignment horizontal="center" vertical="center" wrapText="1"/>
      <protection locked="0"/>
    </xf>
    <xf numFmtId="0" fontId="80" fillId="42" borderId="19" xfId="50" applyFont="1" applyFill="1" applyBorder="1" applyAlignment="1" applyProtection="1">
      <alignment vertical="center" wrapText="1"/>
      <protection locked="0"/>
    </xf>
    <xf numFmtId="0" fontId="80" fillId="42" borderId="19" xfId="50" applyFont="1" applyFill="1" applyBorder="1" applyAlignment="1" applyProtection="1">
      <alignment horizontal="center" vertical="center" wrapText="1"/>
      <protection locked="0"/>
    </xf>
    <xf numFmtId="49" fontId="80" fillId="42" borderId="19" xfId="50" applyNumberFormat="1" applyFont="1" applyFill="1" applyBorder="1" applyAlignment="1" applyProtection="1">
      <alignment horizontal="center" vertical="center" wrapText="1"/>
      <protection locked="0"/>
    </xf>
    <xf numFmtId="14" fontId="80" fillId="42" borderId="23" xfId="50" applyNumberFormat="1" applyFont="1" applyFill="1" applyBorder="1" applyAlignment="1" applyProtection="1">
      <alignment horizontal="center" vertical="center" wrapText="1"/>
      <protection locked="0"/>
    </xf>
    <xf numFmtId="1" fontId="80" fillId="42" borderId="23" xfId="50" applyNumberFormat="1" applyFont="1" applyFill="1" applyBorder="1" applyAlignment="1" applyProtection="1">
      <alignment horizontal="center" vertical="center" wrapText="1"/>
      <protection locked="0"/>
    </xf>
    <xf numFmtId="49" fontId="80" fillId="42" borderId="23" xfId="50" applyNumberFormat="1" applyFont="1" applyFill="1" applyBorder="1" applyAlignment="1" applyProtection="1">
      <alignment horizontal="center" vertical="center" wrapText="1"/>
      <protection locked="0"/>
    </xf>
    <xf numFmtId="0" fontId="80" fillId="42" borderId="18" xfId="50" applyFont="1" applyFill="1" applyBorder="1" applyAlignment="1" applyProtection="1">
      <alignment vertical="center" wrapText="1"/>
      <protection locked="0"/>
    </xf>
    <xf numFmtId="0" fontId="74" fillId="42" borderId="0" xfId="0" applyFont="1" applyFill="1" applyBorder="1" applyAlignment="1" applyProtection="1">
      <alignment/>
      <protection locked="0"/>
    </xf>
    <xf numFmtId="0" fontId="15" fillId="0" borderId="123" xfId="50" applyFont="1" applyBorder="1" applyAlignment="1">
      <alignment horizontal="center" vertical="center"/>
      <protection/>
    </xf>
    <xf numFmtId="0" fontId="15" fillId="0" borderId="60" xfId="50" applyFont="1" applyBorder="1" applyAlignment="1">
      <alignment horizontal="center" vertical="center"/>
      <protection/>
    </xf>
    <xf numFmtId="0" fontId="15" fillId="0" borderId="55" xfId="50" applyFont="1" applyBorder="1" applyAlignment="1">
      <alignment horizontal="center" vertical="center"/>
      <protection/>
    </xf>
    <xf numFmtId="0" fontId="11" fillId="0" borderId="12" xfId="0" applyFont="1" applyBorder="1" applyAlignment="1">
      <alignment horizontal="center"/>
    </xf>
    <xf numFmtId="0" fontId="11" fillId="0" borderId="13" xfId="0" applyFont="1" applyBorder="1" applyAlignment="1">
      <alignment horizontal="center"/>
    </xf>
    <xf numFmtId="0" fontId="11" fillId="0" borderId="58" xfId="0" applyFont="1" applyBorder="1" applyAlignment="1">
      <alignment horizontal="center"/>
    </xf>
    <xf numFmtId="0" fontId="82" fillId="0" borderId="124" xfId="0" applyFont="1" applyBorder="1" applyAlignment="1" quotePrefix="1">
      <alignment horizontal="center" vertical="center"/>
    </xf>
    <xf numFmtId="0" fontId="82" fillId="0" borderId="125" xfId="0" applyFont="1" applyBorder="1" applyAlignment="1" quotePrefix="1">
      <alignment horizontal="center" vertical="center"/>
    </xf>
    <xf numFmtId="0" fontId="82" fillId="0" borderId="44" xfId="0" applyFont="1" applyBorder="1" applyAlignment="1" quotePrefix="1">
      <alignment horizontal="center" vertical="center"/>
    </xf>
    <xf numFmtId="0" fontId="0" fillId="0" borderId="56" xfId="0" applyFont="1" applyBorder="1" applyAlignment="1">
      <alignment horizontal="center"/>
    </xf>
    <xf numFmtId="0" fontId="0" fillId="0" borderId="57"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20" fillId="33" borderId="109" xfId="53" applyFont="1" applyFill="1" applyBorder="1" applyAlignment="1" applyProtection="1">
      <alignment horizontal="center" vertical="center"/>
      <protection/>
    </xf>
    <xf numFmtId="0" fontId="20" fillId="33" borderId="126" xfId="53" applyFont="1" applyFill="1" applyBorder="1" applyAlignment="1" applyProtection="1">
      <alignment horizontal="center" vertical="center"/>
      <protection/>
    </xf>
    <xf numFmtId="0" fontId="21" fillId="0" borderId="108" xfId="53" applyFont="1" applyBorder="1" applyAlignment="1" applyProtection="1">
      <alignment horizontal="center" vertical="center"/>
      <protection/>
    </xf>
    <xf numFmtId="0" fontId="17" fillId="0" borderId="0" xfId="53" applyFont="1" applyAlignment="1" applyProtection="1">
      <alignment horizontal="center" vertical="center"/>
      <protection/>
    </xf>
    <xf numFmtId="0" fontId="4" fillId="0" borderId="0" xfId="53" applyFont="1" applyAlignment="1" applyProtection="1">
      <alignment horizontal="center" vertical="center"/>
      <protection/>
    </xf>
    <xf numFmtId="0" fontId="29" fillId="0" borderId="0" xfId="53" applyFont="1" applyBorder="1" applyAlignment="1" applyProtection="1">
      <alignment horizontal="center" vertical="center" wrapText="1"/>
      <protection/>
    </xf>
    <xf numFmtId="0" fontId="29" fillId="0" borderId="0" xfId="53" applyFont="1" applyBorder="1" applyAlignment="1" applyProtection="1">
      <alignment horizontal="center" vertical="center"/>
      <protection/>
    </xf>
    <xf numFmtId="0" fontId="21" fillId="0" borderId="127" xfId="53" applyFont="1" applyBorder="1" applyAlignment="1" applyProtection="1">
      <alignment horizontal="center" vertical="center"/>
      <protection/>
    </xf>
    <xf numFmtId="0" fontId="21" fillId="0" borderId="128" xfId="53" applyFont="1" applyBorder="1" applyAlignment="1" applyProtection="1">
      <alignment horizontal="center" vertical="center"/>
      <protection/>
    </xf>
    <xf numFmtId="0" fontId="0" fillId="0" borderId="123" xfId="0" applyBorder="1" applyAlignment="1">
      <alignment horizontal="center"/>
    </xf>
    <xf numFmtId="0" fontId="0" fillId="0" borderId="60" xfId="0" applyBorder="1" applyAlignment="1">
      <alignment horizontal="center"/>
    </xf>
    <xf numFmtId="0" fontId="0" fillId="0" borderId="129" xfId="0" applyBorder="1" applyAlignment="1">
      <alignment horizontal="center"/>
    </xf>
    <xf numFmtId="0" fontId="0" fillId="0" borderId="55" xfId="0"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1" fontId="19" fillId="39" borderId="17" xfId="50" applyNumberFormat="1" applyFont="1" applyFill="1" applyBorder="1" applyAlignment="1">
      <alignment horizontal="center"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3" xfId="51"/>
    <cellStyle name="Normal 3 2" xfId="52"/>
    <cellStyle name="Normal 4" xfId="53"/>
    <cellStyle name="Normal 5"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dxfs count="15">
    <dxf>
      <font>
        <b val="0"/>
        <color indexed="9"/>
      </font>
    </dxf>
    <dxf>
      <font>
        <b val="0"/>
        <color indexed="9"/>
      </font>
    </dxf>
    <dxf>
      <font>
        <b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4476B"/>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1.jpeg" /><Relationship Id="rId6"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657225</xdr:colOff>
      <xdr:row>1</xdr:row>
      <xdr:rowOff>142875</xdr:rowOff>
    </xdr:to>
    <xdr:pic>
      <xdr:nvPicPr>
        <xdr:cNvPr id="1" name="Image 2" descr="logo_new"/>
        <xdr:cNvPicPr preferRelativeResize="1">
          <a:picLocks noChangeAspect="1"/>
        </xdr:cNvPicPr>
      </xdr:nvPicPr>
      <xdr:blipFill>
        <a:blip r:embed="rId1"/>
        <a:stretch>
          <a:fillRect/>
        </a:stretch>
      </xdr:blipFill>
      <xdr:spPr>
        <a:xfrm>
          <a:off x="57150" y="0"/>
          <a:ext cx="600075" cy="304800"/>
        </a:xfrm>
        <a:prstGeom prst="rect">
          <a:avLst/>
        </a:prstGeom>
        <a:noFill/>
        <a:ln w="9525" cmpd="sng">
          <a:noFill/>
        </a:ln>
      </xdr:spPr>
    </xdr:pic>
    <xdr:clientData/>
  </xdr:twoCellAnchor>
  <xdr:twoCellAnchor>
    <xdr:from>
      <xdr:col>3</xdr:col>
      <xdr:colOff>9525</xdr:colOff>
      <xdr:row>0</xdr:row>
      <xdr:rowOff>0</xdr:rowOff>
    </xdr:from>
    <xdr:to>
      <xdr:col>3</xdr:col>
      <xdr:colOff>638175</xdr:colOff>
      <xdr:row>2</xdr:row>
      <xdr:rowOff>0</xdr:rowOff>
    </xdr:to>
    <xdr:pic>
      <xdr:nvPicPr>
        <xdr:cNvPr id="2" name="Image 2" descr="logo_new"/>
        <xdr:cNvPicPr preferRelativeResize="1">
          <a:picLocks noChangeAspect="1"/>
        </xdr:cNvPicPr>
      </xdr:nvPicPr>
      <xdr:blipFill>
        <a:blip r:embed="rId2"/>
        <a:stretch>
          <a:fillRect/>
        </a:stretch>
      </xdr:blipFill>
      <xdr:spPr>
        <a:xfrm>
          <a:off x="2295525" y="0"/>
          <a:ext cx="628650" cy="323850"/>
        </a:xfrm>
        <a:prstGeom prst="rect">
          <a:avLst/>
        </a:prstGeom>
        <a:noFill/>
        <a:ln w="9525" cmpd="sng">
          <a:noFill/>
        </a:ln>
      </xdr:spPr>
    </xdr:pic>
    <xdr:clientData/>
  </xdr:twoCellAnchor>
  <xdr:twoCellAnchor>
    <xdr:from>
      <xdr:col>0</xdr:col>
      <xdr:colOff>47625</xdr:colOff>
      <xdr:row>12</xdr:row>
      <xdr:rowOff>28575</xdr:rowOff>
    </xdr:from>
    <xdr:to>
      <xdr:col>0</xdr:col>
      <xdr:colOff>676275</xdr:colOff>
      <xdr:row>14</xdr:row>
      <xdr:rowOff>28575</xdr:rowOff>
    </xdr:to>
    <xdr:pic>
      <xdr:nvPicPr>
        <xdr:cNvPr id="3" name="Image 2" descr="logo_new"/>
        <xdr:cNvPicPr preferRelativeResize="1">
          <a:picLocks noChangeAspect="1"/>
        </xdr:cNvPicPr>
      </xdr:nvPicPr>
      <xdr:blipFill>
        <a:blip r:embed="rId2"/>
        <a:stretch>
          <a:fillRect/>
        </a:stretch>
      </xdr:blipFill>
      <xdr:spPr>
        <a:xfrm>
          <a:off x="47625" y="2143125"/>
          <a:ext cx="628650" cy="323850"/>
        </a:xfrm>
        <a:prstGeom prst="rect">
          <a:avLst/>
        </a:prstGeom>
        <a:noFill/>
        <a:ln w="9525" cmpd="sng">
          <a:noFill/>
        </a:ln>
      </xdr:spPr>
    </xdr:pic>
    <xdr:clientData/>
  </xdr:twoCellAnchor>
  <xdr:twoCellAnchor>
    <xdr:from>
      <xdr:col>3</xdr:col>
      <xdr:colOff>66675</xdr:colOff>
      <xdr:row>12</xdr:row>
      <xdr:rowOff>38100</xdr:rowOff>
    </xdr:from>
    <xdr:to>
      <xdr:col>3</xdr:col>
      <xdr:colOff>695325</xdr:colOff>
      <xdr:row>14</xdr:row>
      <xdr:rowOff>38100</xdr:rowOff>
    </xdr:to>
    <xdr:pic>
      <xdr:nvPicPr>
        <xdr:cNvPr id="4" name="Image 2" descr="logo_new"/>
        <xdr:cNvPicPr preferRelativeResize="1">
          <a:picLocks noChangeAspect="1"/>
        </xdr:cNvPicPr>
      </xdr:nvPicPr>
      <xdr:blipFill>
        <a:blip r:embed="rId2"/>
        <a:stretch>
          <a:fillRect/>
        </a:stretch>
      </xdr:blipFill>
      <xdr:spPr>
        <a:xfrm>
          <a:off x="2352675" y="2152650"/>
          <a:ext cx="628650" cy="323850"/>
        </a:xfrm>
        <a:prstGeom prst="rect">
          <a:avLst/>
        </a:prstGeom>
        <a:noFill/>
        <a:ln w="9525" cmpd="sng">
          <a:noFill/>
        </a:ln>
      </xdr:spPr>
    </xdr:pic>
    <xdr:clientData/>
  </xdr:twoCellAnchor>
  <xdr:twoCellAnchor>
    <xdr:from>
      <xdr:col>6</xdr:col>
      <xdr:colOff>9525</xdr:colOff>
      <xdr:row>0</xdr:row>
      <xdr:rowOff>0</xdr:rowOff>
    </xdr:from>
    <xdr:to>
      <xdr:col>6</xdr:col>
      <xdr:colOff>638175</xdr:colOff>
      <xdr:row>2</xdr:row>
      <xdr:rowOff>0</xdr:rowOff>
    </xdr:to>
    <xdr:pic>
      <xdr:nvPicPr>
        <xdr:cNvPr id="5" name="Image 2" descr="logo_new"/>
        <xdr:cNvPicPr preferRelativeResize="1">
          <a:picLocks noChangeAspect="1"/>
        </xdr:cNvPicPr>
      </xdr:nvPicPr>
      <xdr:blipFill>
        <a:blip r:embed="rId2"/>
        <a:stretch>
          <a:fillRect/>
        </a:stretch>
      </xdr:blipFill>
      <xdr:spPr>
        <a:xfrm>
          <a:off x="4581525" y="0"/>
          <a:ext cx="628650" cy="323850"/>
        </a:xfrm>
        <a:prstGeom prst="rect">
          <a:avLst/>
        </a:prstGeom>
        <a:noFill/>
        <a:ln w="9525" cmpd="sng">
          <a:noFill/>
        </a:ln>
      </xdr:spPr>
    </xdr:pic>
    <xdr:clientData/>
  </xdr:twoCellAnchor>
  <xdr:twoCellAnchor>
    <xdr:from>
      <xdr:col>6</xdr:col>
      <xdr:colOff>28575</xdr:colOff>
      <xdr:row>12</xdr:row>
      <xdr:rowOff>19050</xdr:rowOff>
    </xdr:from>
    <xdr:to>
      <xdr:col>6</xdr:col>
      <xdr:colOff>657225</xdr:colOff>
      <xdr:row>14</xdr:row>
      <xdr:rowOff>19050</xdr:rowOff>
    </xdr:to>
    <xdr:pic>
      <xdr:nvPicPr>
        <xdr:cNvPr id="6" name="Image 2" descr="logo_new"/>
        <xdr:cNvPicPr preferRelativeResize="1">
          <a:picLocks noChangeAspect="1"/>
        </xdr:cNvPicPr>
      </xdr:nvPicPr>
      <xdr:blipFill>
        <a:blip r:embed="rId2"/>
        <a:stretch>
          <a:fillRect/>
        </a:stretch>
      </xdr:blipFill>
      <xdr:spPr>
        <a:xfrm>
          <a:off x="4600575" y="2133600"/>
          <a:ext cx="628650" cy="323850"/>
        </a:xfrm>
        <a:prstGeom prst="rect">
          <a:avLst/>
        </a:prstGeom>
        <a:noFill/>
        <a:ln w="9525" cmpd="sng">
          <a:noFill/>
        </a:ln>
      </xdr:spPr>
    </xdr:pic>
    <xdr:clientData/>
  </xdr:twoCellAnchor>
  <xdr:twoCellAnchor>
    <xdr:from>
      <xdr:col>0</xdr:col>
      <xdr:colOff>85725</xdr:colOff>
      <xdr:row>24</xdr:row>
      <xdr:rowOff>9525</xdr:rowOff>
    </xdr:from>
    <xdr:to>
      <xdr:col>0</xdr:col>
      <xdr:colOff>714375</xdr:colOff>
      <xdr:row>26</xdr:row>
      <xdr:rowOff>9525</xdr:rowOff>
    </xdr:to>
    <xdr:pic>
      <xdr:nvPicPr>
        <xdr:cNvPr id="7" name="Image 2" descr="logo_new"/>
        <xdr:cNvPicPr preferRelativeResize="1">
          <a:picLocks noChangeAspect="1"/>
        </xdr:cNvPicPr>
      </xdr:nvPicPr>
      <xdr:blipFill>
        <a:blip r:embed="rId2"/>
        <a:stretch>
          <a:fillRect/>
        </a:stretch>
      </xdr:blipFill>
      <xdr:spPr>
        <a:xfrm>
          <a:off x="85725" y="4295775"/>
          <a:ext cx="628650" cy="323850"/>
        </a:xfrm>
        <a:prstGeom prst="rect">
          <a:avLst/>
        </a:prstGeom>
        <a:noFill/>
        <a:ln w="9525" cmpd="sng">
          <a:noFill/>
        </a:ln>
      </xdr:spPr>
    </xdr:pic>
    <xdr:clientData/>
  </xdr:twoCellAnchor>
  <xdr:twoCellAnchor>
    <xdr:from>
      <xdr:col>3</xdr:col>
      <xdr:colOff>57150</xdr:colOff>
      <xdr:row>24</xdr:row>
      <xdr:rowOff>9525</xdr:rowOff>
    </xdr:from>
    <xdr:to>
      <xdr:col>3</xdr:col>
      <xdr:colOff>685800</xdr:colOff>
      <xdr:row>25</xdr:row>
      <xdr:rowOff>133350</xdr:rowOff>
    </xdr:to>
    <xdr:pic>
      <xdr:nvPicPr>
        <xdr:cNvPr id="8" name="Image 8" descr="logo_new"/>
        <xdr:cNvPicPr preferRelativeResize="1">
          <a:picLocks noChangeAspect="1"/>
        </xdr:cNvPicPr>
      </xdr:nvPicPr>
      <xdr:blipFill>
        <a:blip r:embed="rId3"/>
        <a:stretch>
          <a:fillRect/>
        </a:stretch>
      </xdr:blipFill>
      <xdr:spPr>
        <a:xfrm>
          <a:off x="2343150" y="4295775"/>
          <a:ext cx="628650" cy="285750"/>
        </a:xfrm>
        <a:prstGeom prst="rect">
          <a:avLst/>
        </a:prstGeom>
        <a:noFill/>
        <a:ln w="9525" cmpd="sng">
          <a:noFill/>
        </a:ln>
      </xdr:spPr>
    </xdr:pic>
    <xdr:clientData/>
  </xdr:twoCellAnchor>
  <xdr:twoCellAnchor>
    <xdr:from>
      <xdr:col>0</xdr:col>
      <xdr:colOff>57150</xdr:colOff>
      <xdr:row>36</xdr:row>
      <xdr:rowOff>0</xdr:rowOff>
    </xdr:from>
    <xdr:to>
      <xdr:col>0</xdr:col>
      <xdr:colOff>685800</xdr:colOff>
      <xdr:row>38</xdr:row>
      <xdr:rowOff>0</xdr:rowOff>
    </xdr:to>
    <xdr:pic>
      <xdr:nvPicPr>
        <xdr:cNvPr id="9" name="Image 2" descr="logo_new"/>
        <xdr:cNvPicPr preferRelativeResize="1">
          <a:picLocks noChangeAspect="1"/>
        </xdr:cNvPicPr>
      </xdr:nvPicPr>
      <xdr:blipFill>
        <a:blip r:embed="rId2"/>
        <a:stretch>
          <a:fillRect/>
        </a:stretch>
      </xdr:blipFill>
      <xdr:spPr>
        <a:xfrm>
          <a:off x="57150" y="6457950"/>
          <a:ext cx="628650" cy="323850"/>
        </a:xfrm>
        <a:prstGeom prst="rect">
          <a:avLst/>
        </a:prstGeom>
        <a:noFill/>
        <a:ln w="9525" cmpd="sng">
          <a:noFill/>
        </a:ln>
      </xdr:spPr>
    </xdr:pic>
    <xdr:clientData/>
  </xdr:twoCellAnchor>
  <xdr:twoCellAnchor>
    <xdr:from>
      <xdr:col>3</xdr:col>
      <xdr:colOff>28575</xdr:colOff>
      <xdr:row>36</xdr:row>
      <xdr:rowOff>9525</xdr:rowOff>
    </xdr:from>
    <xdr:to>
      <xdr:col>3</xdr:col>
      <xdr:colOff>657225</xdr:colOff>
      <xdr:row>38</xdr:row>
      <xdr:rowOff>9525</xdr:rowOff>
    </xdr:to>
    <xdr:pic>
      <xdr:nvPicPr>
        <xdr:cNvPr id="10" name="Image 2" descr="logo_new"/>
        <xdr:cNvPicPr preferRelativeResize="1">
          <a:picLocks noChangeAspect="1"/>
        </xdr:cNvPicPr>
      </xdr:nvPicPr>
      <xdr:blipFill>
        <a:blip r:embed="rId2"/>
        <a:stretch>
          <a:fillRect/>
        </a:stretch>
      </xdr:blipFill>
      <xdr:spPr>
        <a:xfrm>
          <a:off x="2314575" y="6467475"/>
          <a:ext cx="628650" cy="323850"/>
        </a:xfrm>
        <a:prstGeom prst="rect">
          <a:avLst/>
        </a:prstGeom>
        <a:noFill/>
        <a:ln w="9525" cmpd="sng">
          <a:noFill/>
        </a:ln>
      </xdr:spPr>
    </xdr:pic>
    <xdr:clientData/>
  </xdr:twoCellAnchor>
  <xdr:twoCellAnchor>
    <xdr:from>
      <xdr:col>6</xdr:col>
      <xdr:colOff>57150</xdr:colOff>
      <xdr:row>24</xdr:row>
      <xdr:rowOff>9525</xdr:rowOff>
    </xdr:from>
    <xdr:to>
      <xdr:col>6</xdr:col>
      <xdr:colOff>685800</xdr:colOff>
      <xdr:row>26</xdr:row>
      <xdr:rowOff>9525</xdr:rowOff>
    </xdr:to>
    <xdr:pic>
      <xdr:nvPicPr>
        <xdr:cNvPr id="11" name="Image 2" descr="logo_new"/>
        <xdr:cNvPicPr preferRelativeResize="1">
          <a:picLocks noChangeAspect="1"/>
        </xdr:cNvPicPr>
      </xdr:nvPicPr>
      <xdr:blipFill>
        <a:blip r:embed="rId2"/>
        <a:stretch>
          <a:fillRect/>
        </a:stretch>
      </xdr:blipFill>
      <xdr:spPr>
        <a:xfrm>
          <a:off x="4629150" y="4295775"/>
          <a:ext cx="628650" cy="323850"/>
        </a:xfrm>
        <a:prstGeom prst="rect">
          <a:avLst/>
        </a:prstGeom>
        <a:noFill/>
        <a:ln w="9525" cmpd="sng">
          <a:noFill/>
        </a:ln>
      </xdr:spPr>
    </xdr:pic>
    <xdr:clientData/>
  </xdr:twoCellAnchor>
  <xdr:twoCellAnchor>
    <xdr:from>
      <xdr:col>6</xdr:col>
      <xdr:colOff>47625</xdr:colOff>
      <xdr:row>36</xdr:row>
      <xdr:rowOff>19050</xdr:rowOff>
    </xdr:from>
    <xdr:to>
      <xdr:col>6</xdr:col>
      <xdr:colOff>676275</xdr:colOff>
      <xdr:row>38</xdr:row>
      <xdr:rowOff>19050</xdr:rowOff>
    </xdr:to>
    <xdr:pic>
      <xdr:nvPicPr>
        <xdr:cNvPr id="12" name="Image 2" descr="logo_new"/>
        <xdr:cNvPicPr preferRelativeResize="1">
          <a:picLocks noChangeAspect="1"/>
        </xdr:cNvPicPr>
      </xdr:nvPicPr>
      <xdr:blipFill>
        <a:blip r:embed="rId2"/>
        <a:stretch>
          <a:fillRect/>
        </a:stretch>
      </xdr:blipFill>
      <xdr:spPr>
        <a:xfrm>
          <a:off x="4619625" y="6477000"/>
          <a:ext cx="628650" cy="323850"/>
        </a:xfrm>
        <a:prstGeom prst="rect">
          <a:avLst/>
        </a:prstGeom>
        <a:noFill/>
        <a:ln w="9525" cmpd="sng">
          <a:noFill/>
        </a:ln>
      </xdr:spPr>
    </xdr:pic>
    <xdr:clientData/>
  </xdr:twoCellAnchor>
  <xdr:twoCellAnchor>
    <xdr:from>
      <xdr:col>9</xdr:col>
      <xdr:colOff>38100</xdr:colOff>
      <xdr:row>0</xdr:row>
      <xdr:rowOff>0</xdr:rowOff>
    </xdr:from>
    <xdr:to>
      <xdr:col>9</xdr:col>
      <xdr:colOff>638175</xdr:colOff>
      <xdr:row>1</xdr:row>
      <xdr:rowOff>142875</xdr:rowOff>
    </xdr:to>
    <xdr:pic>
      <xdr:nvPicPr>
        <xdr:cNvPr id="13" name="Image 2" descr="logo_new"/>
        <xdr:cNvPicPr preferRelativeResize="1">
          <a:picLocks noChangeAspect="1"/>
        </xdr:cNvPicPr>
      </xdr:nvPicPr>
      <xdr:blipFill>
        <a:blip r:embed="rId1"/>
        <a:stretch>
          <a:fillRect/>
        </a:stretch>
      </xdr:blipFill>
      <xdr:spPr>
        <a:xfrm>
          <a:off x="6896100" y="0"/>
          <a:ext cx="600075" cy="304800"/>
        </a:xfrm>
        <a:prstGeom prst="rect">
          <a:avLst/>
        </a:prstGeom>
        <a:noFill/>
        <a:ln w="9525" cmpd="sng">
          <a:noFill/>
        </a:ln>
      </xdr:spPr>
    </xdr:pic>
    <xdr:clientData/>
  </xdr:twoCellAnchor>
  <xdr:twoCellAnchor>
    <xdr:from>
      <xdr:col>12</xdr:col>
      <xdr:colOff>9525</xdr:colOff>
      <xdr:row>0</xdr:row>
      <xdr:rowOff>0</xdr:rowOff>
    </xdr:from>
    <xdr:to>
      <xdr:col>12</xdr:col>
      <xdr:colOff>638175</xdr:colOff>
      <xdr:row>2</xdr:row>
      <xdr:rowOff>0</xdr:rowOff>
    </xdr:to>
    <xdr:pic>
      <xdr:nvPicPr>
        <xdr:cNvPr id="14" name="Image 2" descr="logo_new"/>
        <xdr:cNvPicPr preferRelativeResize="1">
          <a:picLocks noChangeAspect="1"/>
        </xdr:cNvPicPr>
      </xdr:nvPicPr>
      <xdr:blipFill>
        <a:blip r:embed="rId2"/>
        <a:stretch>
          <a:fillRect/>
        </a:stretch>
      </xdr:blipFill>
      <xdr:spPr>
        <a:xfrm>
          <a:off x="9153525" y="0"/>
          <a:ext cx="628650" cy="323850"/>
        </a:xfrm>
        <a:prstGeom prst="rect">
          <a:avLst/>
        </a:prstGeom>
        <a:noFill/>
        <a:ln w="9525" cmpd="sng">
          <a:noFill/>
        </a:ln>
      </xdr:spPr>
    </xdr:pic>
    <xdr:clientData/>
  </xdr:twoCellAnchor>
  <xdr:twoCellAnchor>
    <xdr:from>
      <xdr:col>9</xdr:col>
      <xdr:colOff>66675</xdr:colOff>
      <xdr:row>12</xdr:row>
      <xdr:rowOff>38100</xdr:rowOff>
    </xdr:from>
    <xdr:to>
      <xdr:col>9</xdr:col>
      <xdr:colOff>695325</xdr:colOff>
      <xdr:row>14</xdr:row>
      <xdr:rowOff>38100</xdr:rowOff>
    </xdr:to>
    <xdr:pic>
      <xdr:nvPicPr>
        <xdr:cNvPr id="15" name="Image 2" descr="logo_new"/>
        <xdr:cNvPicPr preferRelativeResize="1">
          <a:picLocks noChangeAspect="1"/>
        </xdr:cNvPicPr>
      </xdr:nvPicPr>
      <xdr:blipFill>
        <a:blip r:embed="rId2"/>
        <a:stretch>
          <a:fillRect/>
        </a:stretch>
      </xdr:blipFill>
      <xdr:spPr>
        <a:xfrm>
          <a:off x="6924675" y="2152650"/>
          <a:ext cx="628650" cy="323850"/>
        </a:xfrm>
        <a:prstGeom prst="rect">
          <a:avLst/>
        </a:prstGeom>
        <a:noFill/>
        <a:ln w="9525" cmpd="sng">
          <a:noFill/>
        </a:ln>
      </xdr:spPr>
    </xdr:pic>
    <xdr:clientData/>
  </xdr:twoCellAnchor>
  <xdr:twoCellAnchor>
    <xdr:from>
      <xdr:col>12</xdr:col>
      <xdr:colOff>38100</xdr:colOff>
      <xdr:row>12</xdr:row>
      <xdr:rowOff>9525</xdr:rowOff>
    </xdr:from>
    <xdr:to>
      <xdr:col>12</xdr:col>
      <xdr:colOff>666750</xdr:colOff>
      <xdr:row>14</xdr:row>
      <xdr:rowOff>9525</xdr:rowOff>
    </xdr:to>
    <xdr:pic>
      <xdr:nvPicPr>
        <xdr:cNvPr id="16" name="Image 2" descr="logo_new"/>
        <xdr:cNvPicPr preferRelativeResize="1">
          <a:picLocks noChangeAspect="1"/>
        </xdr:cNvPicPr>
      </xdr:nvPicPr>
      <xdr:blipFill>
        <a:blip r:embed="rId2"/>
        <a:stretch>
          <a:fillRect/>
        </a:stretch>
      </xdr:blipFill>
      <xdr:spPr>
        <a:xfrm>
          <a:off x="9182100" y="2124075"/>
          <a:ext cx="628650" cy="323850"/>
        </a:xfrm>
        <a:prstGeom prst="rect">
          <a:avLst/>
        </a:prstGeom>
        <a:noFill/>
        <a:ln w="9525" cmpd="sng">
          <a:noFill/>
        </a:ln>
      </xdr:spPr>
    </xdr:pic>
    <xdr:clientData/>
  </xdr:twoCellAnchor>
  <xdr:twoCellAnchor>
    <xdr:from>
      <xdr:col>15</xdr:col>
      <xdr:colOff>57150</xdr:colOff>
      <xdr:row>0</xdr:row>
      <xdr:rowOff>0</xdr:rowOff>
    </xdr:from>
    <xdr:to>
      <xdr:col>15</xdr:col>
      <xdr:colOff>685800</xdr:colOff>
      <xdr:row>2</xdr:row>
      <xdr:rowOff>0</xdr:rowOff>
    </xdr:to>
    <xdr:pic>
      <xdr:nvPicPr>
        <xdr:cNvPr id="17" name="Image 2" descr="logo_new"/>
        <xdr:cNvPicPr preferRelativeResize="1">
          <a:picLocks noChangeAspect="1"/>
        </xdr:cNvPicPr>
      </xdr:nvPicPr>
      <xdr:blipFill>
        <a:blip r:embed="rId2"/>
        <a:stretch>
          <a:fillRect/>
        </a:stretch>
      </xdr:blipFill>
      <xdr:spPr>
        <a:xfrm>
          <a:off x="11487150" y="0"/>
          <a:ext cx="628650" cy="323850"/>
        </a:xfrm>
        <a:prstGeom prst="rect">
          <a:avLst/>
        </a:prstGeom>
        <a:noFill/>
        <a:ln w="9525" cmpd="sng">
          <a:noFill/>
        </a:ln>
      </xdr:spPr>
    </xdr:pic>
    <xdr:clientData/>
  </xdr:twoCellAnchor>
  <xdr:twoCellAnchor>
    <xdr:from>
      <xdr:col>15</xdr:col>
      <xdr:colOff>47625</xdr:colOff>
      <xdr:row>12</xdr:row>
      <xdr:rowOff>9525</xdr:rowOff>
    </xdr:from>
    <xdr:to>
      <xdr:col>15</xdr:col>
      <xdr:colOff>676275</xdr:colOff>
      <xdr:row>14</xdr:row>
      <xdr:rowOff>9525</xdr:rowOff>
    </xdr:to>
    <xdr:pic>
      <xdr:nvPicPr>
        <xdr:cNvPr id="18" name="Image 2" descr="logo_new"/>
        <xdr:cNvPicPr preferRelativeResize="1">
          <a:picLocks noChangeAspect="1"/>
        </xdr:cNvPicPr>
      </xdr:nvPicPr>
      <xdr:blipFill>
        <a:blip r:embed="rId2"/>
        <a:stretch>
          <a:fillRect/>
        </a:stretch>
      </xdr:blipFill>
      <xdr:spPr>
        <a:xfrm>
          <a:off x="11477625" y="2124075"/>
          <a:ext cx="628650" cy="323850"/>
        </a:xfrm>
        <a:prstGeom prst="rect">
          <a:avLst/>
        </a:prstGeom>
        <a:noFill/>
        <a:ln w="9525" cmpd="sng">
          <a:noFill/>
        </a:ln>
      </xdr:spPr>
    </xdr:pic>
    <xdr:clientData/>
  </xdr:twoCellAnchor>
  <xdr:twoCellAnchor>
    <xdr:from>
      <xdr:col>9</xdr:col>
      <xdr:colOff>47625</xdr:colOff>
      <xdr:row>24</xdr:row>
      <xdr:rowOff>9525</xdr:rowOff>
    </xdr:from>
    <xdr:to>
      <xdr:col>9</xdr:col>
      <xdr:colOff>676275</xdr:colOff>
      <xdr:row>26</xdr:row>
      <xdr:rowOff>9525</xdr:rowOff>
    </xdr:to>
    <xdr:pic>
      <xdr:nvPicPr>
        <xdr:cNvPr id="19" name="Image 2" descr="logo_new"/>
        <xdr:cNvPicPr preferRelativeResize="1">
          <a:picLocks noChangeAspect="1"/>
        </xdr:cNvPicPr>
      </xdr:nvPicPr>
      <xdr:blipFill>
        <a:blip r:embed="rId2"/>
        <a:stretch>
          <a:fillRect/>
        </a:stretch>
      </xdr:blipFill>
      <xdr:spPr>
        <a:xfrm>
          <a:off x="6905625" y="4295775"/>
          <a:ext cx="628650" cy="323850"/>
        </a:xfrm>
        <a:prstGeom prst="rect">
          <a:avLst/>
        </a:prstGeom>
        <a:noFill/>
        <a:ln w="9525" cmpd="sng">
          <a:noFill/>
        </a:ln>
      </xdr:spPr>
    </xdr:pic>
    <xdr:clientData/>
  </xdr:twoCellAnchor>
  <xdr:twoCellAnchor>
    <xdr:from>
      <xdr:col>12</xdr:col>
      <xdr:colOff>28575</xdr:colOff>
      <xdr:row>24</xdr:row>
      <xdr:rowOff>19050</xdr:rowOff>
    </xdr:from>
    <xdr:to>
      <xdr:col>12</xdr:col>
      <xdr:colOff>657225</xdr:colOff>
      <xdr:row>26</xdr:row>
      <xdr:rowOff>19050</xdr:rowOff>
    </xdr:to>
    <xdr:pic>
      <xdr:nvPicPr>
        <xdr:cNvPr id="20" name="Image 8" descr="logo_new"/>
        <xdr:cNvPicPr preferRelativeResize="1">
          <a:picLocks noChangeAspect="1"/>
        </xdr:cNvPicPr>
      </xdr:nvPicPr>
      <xdr:blipFill>
        <a:blip r:embed="rId2"/>
        <a:stretch>
          <a:fillRect/>
        </a:stretch>
      </xdr:blipFill>
      <xdr:spPr>
        <a:xfrm>
          <a:off x="9172575" y="4305300"/>
          <a:ext cx="628650" cy="323850"/>
        </a:xfrm>
        <a:prstGeom prst="rect">
          <a:avLst/>
        </a:prstGeom>
        <a:noFill/>
        <a:ln w="9525" cmpd="sng">
          <a:noFill/>
        </a:ln>
      </xdr:spPr>
    </xdr:pic>
    <xdr:clientData/>
  </xdr:twoCellAnchor>
  <xdr:twoCellAnchor>
    <xdr:from>
      <xdr:col>9</xdr:col>
      <xdr:colOff>19050</xdr:colOff>
      <xdr:row>36</xdr:row>
      <xdr:rowOff>19050</xdr:rowOff>
    </xdr:from>
    <xdr:to>
      <xdr:col>9</xdr:col>
      <xdr:colOff>647700</xdr:colOff>
      <xdr:row>38</xdr:row>
      <xdr:rowOff>19050</xdr:rowOff>
    </xdr:to>
    <xdr:pic>
      <xdr:nvPicPr>
        <xdr:cNvPr id="21" name="Image 2" descr="logo_new"/>
        <xdr:cNvPicPr preferRelativeResize="1">
          <a:picLocks noChangeAspect="1"/>
        </xdr:cNvPicPr>
      </xdr:nvPicPr>
      <xdr:blipFill>
        <a:blip r:embed="rId2"/>
        <a:stretch>
          <a:fillRect/>
        </a:stretch>
      </xdr:blipFill>
      <xdr:spPr>
        <a:xfrm>
          <a:off x="6877050" y="6477000"/>
          <a:ext cx="628650" cy="323850"/>
        </a:xfrm>
        <a:prstGeom prst="rect">
          <a:avLst/>
        </a:prstGeom>
        <a:noFill/>
        <a:ln w="9525" cmpd="sng">
          <a:noFill/>
        </a:ln>
      </xdr:spPr>
    </xdr:pic>
    <xdr:clientData/>
  </xdr:twoCellAnchor>
  <xdr:twoCellAnchor>
    <xdr:from>
      <xdr:col>12</xdr:col>
      <xdr:colOff>57150</xdr:colOff>
      <xdr:row>36</xdr:row>
      <xdr:rowOff>28575</xdr:rowOff>
    </xdr:from>
    <xdr:to>
      <xdr:col>12</xdr:col>
      <xdr:colOff>685800</xdr:colOff>
      <xdr:row>38</xdr:row>
      <xdr:rowOff>28575</xdr:rowOff>
    </xdr:to>
    <xdr:pic>
      <xdr:nvPicPr>
        <xdr:cNvPr id="22" name="Image 2" descr="logo_new"/>
        <xdr:cNvPicPr preferRelativeResize="1">
          <a:picLocks noChangeAspect="1"/>
        </xdr:cNvPicPr>
      </xdr:nvPicPr>
      <xdr:blipFill>
        <a:blip r:embed="rId2"/>
        <a:stretch>
          <a:fillRect/>
        </a:stretch>
      </xdr:blipFill>
      <xdr:spPr>
        <a:xfrm>
          <a:off x="9201150" y="6486525"/>
          <a:ext cx="628650" cy="323850"/>
        </a:xfrm>
        <a:prstGeom prst="rect">
          <a:avLst/>
        </a:prstGeom>
        <a:noFill/>
        <a:ln w="9525" cmpd="sng">
          <a:noFill/>
        </a:ln>
      </xdr:spPr>
    </xdr:pic>
    <xdr:clientData/>
  </xdr:twoCellAnchor>
  <xdr:twoCellAnchor>
    <xdr:from>
      <xdr:col>15</xdr:col>
      <xdr:colOff>9525</xdr:colOff>
      <xdr:row>24</xdr:row>
      <xdr:rowOff>9525</xdr:rowOff>
    </xdr:from>
    <xdr:to>
      <xdr:col>15</xdr:col>
      <xdr:colOff>638175</xdr:colOff>
      <xdr:row>26</xdr:row>
      <xdr:rowOff>9525</xdr:rowOff>
    </xdr:to>
    <xdr:pic>
      <xdr:nvPicPr>
        <xdr:cNvPr id="23" name="Image 2" descr="logo_new"/>
        <xdr:cNvPicPr preferRelativeResize="1">
          <a:picLocks noChangeAspect="1"/>
        </xdr:cNvPicPr>
      </xdr:nvPicPr>
      <xdr:blipFill>
        <a:blip r:embed="rId2"/>
        <a:stretch>
          <a:fillRect/>
        </a:stretch>
      </xdr:blipFill>
      <xdr:spPr>
        <a:xfrm>
          <a:off x="11439525" y="4295775"/>
          <a:ext cx="628650" cy="323850"/>
        </a:xfrm>
        <a:prstGeom prst="rect">
          <a:avLst/>
        </a:prstGeom>
        <a:noFill/>
        <a:ln w="9525" cmpd="sng">
          <a:noFill/>
        </a:ln>
      </xdr:spPr>
    </xdr:pic>
    <xdr:clientData/>
  </xdr:twoCellAnchor>
  <xdr:twoCellAnchor>
    <xdr:from>
      <xdr:col>15</xdr:col>
      <xdr:colOff>47625</xdr:colOff>
      <xdr:row>36</xdr:row>
      <xdr:rowOff>9525</xdr:rowOff>
    </xdr:from>
    <xdr:to>
      <xdr:col>15</xdr:col>
      <xdr:colOff>676275</xdr:colOff>
      <xdr:row>38</xdr:row>
      <xdr:rowOff>9525</xdr:rowOff>
    </xdr:to>
    <xdr:pic>
      <xdr:nvPicPr>
        <xdr:cNvPr id="24" name="Image 2" descr="logo_new"/>
        <xdr:cNvPicPr preferRelativeResize="1">
          <a:picLocks noChangeAspect="1"/>
        </xdr:cNvPicPr>
      </xdr:nvPicPr>
      <xdr:blipFill>
        <a:blip r:embed="rId2"/>
        <a:stretch>
          <a:fillRect/>
        </a:stretch>
      </xdr:blipFill>
      <xdr:spPr>
        <a:xfrm>
          <a:off x="11477625" y="6467475"/>
          <a:ext cx="6286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133350</xdr:rowOff>
    </xdr:from>
    <xdr:to>
      <xdr:col>1</xdr:col>
      <xdr:colOff>257175</xdr:colOff>
      <xdr:row>3</xdr:row>
      <xdr:rowOff>333375</xdr:rowOff>
    </xdr:to>
    <xdr:pic>
      <xdr:nvPicPr>
        <xdr:cNvPr id="1" name="Image 3" descr="Logo FFTT.jpg"/>
        <xdr:cNvPicPr preferRelativeResize="1">
          <a:picLocks noChangeAspect="1"/>
        </xdr:cNvPicPr>
      </xdr:nvPicPr>
      <xdr:blipFill>
        <a:blip r:embed="rId1"/>
        <a:srcRect l="9162" r="13743"/>
        <a:stretch>
          <a:fillRect/>
        </a:stretch>
      </xdr:blipFill>
      <xdr:spPr>
        <a:xfrm>
          <a:off x="161925" y="314325"/>
          <a:ext cx="942975" cy="876300"/>
        </a:xfrm>
        <a:prstGeom prst="rect">
          <a:avLst/>
        </a:prstGeom>
        <a:noFill/>
        <a:ln w="9525" cmpd="sng">
          <a:noFill/>
        </a:ln>
      </xdr:spPr>
    </xdr:pic>
    <xdr:clientData/>
  </xdr:twoCellAnchor>
  <xdr:twoCellAnchor>
    <xdr:from>
      <xdr:col>1</xdr:col>
      <xdr:colOff>257175</xdr:colOff>
      <xdr:row>0</xdr:row>
      <xdr:rowOff>76200</xdr:rowOff>
    </xdr:from>
    <xdr:to>
      <xdr:col>5</xdr:col>
      <xdr:colOff>19050</xdr:colOff>
      <xdr:row>2</xdr:row>
      <xdr:rowOff>142875</xdr:rowOff>
    </xdr:to>
    <xdr:sp macro="[0]!Retour_TM">
      <xdr:nvSpPr>
        <xdr:cNvPr id="2" name="ZoneTexte 1"/>
        <xdr:cNvSpPr txBox="1">
          <a:spLocks noChangeArrowheads="1"/>
        </xdr:cNvSpPr>
      </xdr:nvSpPr>
      <xdr:spPr>
        <a:xfrm>
          <a:off x="1104900" y="76200"/>
          <a:ext cx="762000" cy="428625"/>
        </a:xfrm>
        <a:prstGeom prst="rect">
          <a:avLst/>
        </a:prstGeom>
        <a:solidFill>
          <a:srgbClr val="FFFF00"/>
        </a:solidFill>
        <a:ln w="9525" cmpd="sng">
          <a:solidFill>
            <a:srgbClr val="BCBCBC"/>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Verdana"/>
              <a:ea typeface="Verdana"/>
              <a:cs typeface="Verdana"/>
            </a:rPr>
            <a:t>Retour
</a:t>
          </a:r>
          <a:r>
            <a:rPr lang="en-US" cap="none" sz="800" b="0" i="0" u="none" baseline="0">
              <a:solidFill>
                <a:srgbClr val="000000"/>
              </a:solidFill>
              <a:latin typeface="Verdana"/>
              <a:ea typeface="Verdana"/>
              <a:cs typeface="Verdana"/>
            </a:rPr>
            <a:t>Table des matières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0</xdr:col>
      <xdr:colOff>647700</xdr:colOff>
      <xdr:row>1</xdr:row>
      <xdr:rowOff>180975</xdr:rowOff>
    </xdr:to>
    <xdr:pic>
      <xdr:nvPicPr>
        <xdr:cNvPr id="1" name="Image 2" descr="logo_new"/>
        <xdr:cNvPicPr preferRelativeResize="1">
          <a:picLocks noChangeAspect="1"/>
        </xdr:cNvPicPr>
      </xdr:nvPicPr>
      <xdr:blipFill>
        <a:blip r:embed="rId1"/>
        <a:stretch>
          <a:fillRect/>
        </a:stretch>
      </xdr:blipFill>
      <xdr:spPr>
        <a:xfrm>
          <a:off x="47625" y="9525"/>
          <a:ext cx="600075" cy="361950"/>
        </a:xfrm>
        <a:prstGeom prst="rect">
          <a:avLst/>
        </a:prstGeom>
        <a:noFill/>
        <a:ln w="9525" cmpd="sng">
          <a:noFill/>
        </a:ln>
      </xdr:spPr>
    </xdr:pic>
    <xdr:clientData/>
  </xdr:twoCellAnchor>
  <xdr:twoCellAnchor>
    <xdr:from>
      <xdr:col>0</xdr:col>
      <xdr:colOff>38100</xdr:colOff>
      <xdr:row>4</xdr:row>
      <xdr:rowOff>19050</xdr:rowOff>
    </xdr:from>
    <xdr:to>
      <xdr:col>0</xdr:col>
      <xdr:colOff>638175</xdr:colOff>
      <xdr:row>6</xdr:row>
      <xdr:rowOff>0</xdr:rowOff>
    </xdr:to>
    <xdr:pic>
      <xdr:nvPicPr>
        <xdr:cNvPr id="2" name="Image 2" descr="logo_new"/>
        <xdr:cNvPicPr preferRelativeResize="1">
          <a:picLocks noChangeAspect="1"/>
        </xdr:cNvPicPr>
      </xdr:nvPicPr>
      <xdr:blipFill>
        <a:blip r:embed="rId1"/>
        <a:stretch>
          <a:fillRect/>
        </a:stretch>
      </xdr:blipFill>
      <xdr:spPr>
        <a:xfrm>
          <a:off x="38100" y="971550"/>
          <a:ext cx="600075" cy="361950"/>
        </a:xfrm>
        <a:prstGeom prst="rect">
          <a:avLst/>
        </a:prstGeom>
        <a:noFill/>
        <a:ln w="9525" cmpd="sng">
          <a:noFill/>
        </a:ln>
      </xdr:spPr>
    </xdr:pic>
    <xdr:clientData/>
  </xdr:twoCellAnchor>
  <xdr:twoCellAnchor>
    <xdr:from>
      <xdr:col>0</xdr:col>
      <xdr:colOff>57150</xdr:colOff>
      <xdr:row>8</xdr:row>
      <xdr:rowOff>19050</xdr:rowOff>
    </xdr:from>
    <xdr:to>
      <xdr:col>0</xdr:col>
      <xdr:colOff>657225</xdr:colOff>
      <xdr:row>10</xdr:row>
      <xdr:rowOff>0</xdr:rowOff>
    </xdr:to>
    <xdr:pic>
      <xdr:nvPicPr>
        <xdr:cNvPr id="3" name="Image 2" descr="logo_new"/>
        <xdr:cNvPicPr preferRelativeResize="1">
          <a:picLocks noChangeAspect="1"/>
        </xdr:cNvPicPr>
      </xdr:nvPicPr>
      <xdr:blipFill>
        <a:blip r:embed="rId1"/>
        <a:stretch>
          <a:fillRect/>
        </a:stretch>
      </xdr:blipFill>
      <xdr:spPr>
        <a:xfrm>
          <a:off x="57150" y="1924050"/>
          <a:ext cx="600075" cy="361950"/>
        </a:xfrm>
        <a:prstGeom prst="rect">
          <a:avLst/>
        </a:prstGeom>
        <a:noFill/>
        <a:ln w="9525" cmpd="sng">
          <a:noFill/>
        </a:ln>
      </xdr:spPr>
    </xdr:pic>
    <xdr:clientData/>
  </xdr:twoCellAnchor>
  <xdr:twoCellAnchor>
    <xdr:from>
      <xdr:col>0</xdr:col>
      <xdr:colOff>66675</xdr:colOff>
      <xdr:row>12</xdr:row>
      <xdr:rowOff>9525</xdr:rowOff>
    </xdr:from>
    <xdr:to>
      <xdr:col>0</xdr:col>
      <xdr:colOff>666750</xdr:colOff>
      <xdr:row>13</xdr:row>
      <xdr:rowOff>180975</xdr:rowOff>
    </xdr:to>
    <xdr:pic>
      <xdr:nvPicPr>
        <xdr:cNvPr id="4" name="Image 2" descr="logo_new"/>
        <xdr:cNvPicPr preferRelativeResize="1">
          <a:picLocks noChangeAspect="1"/>
        </xdr:cNvPicPr>
      </xdr:nvPicPr>
      <xdr:blipFill>
        <a:blip r:embed="rId1"/>
        <a:stretch>
          <a:fillRect/>
        </a:stretch>
      </xdr:blipFill>
      <xdr:spPr>
        <a:xfrm>
          <a:off x="66675" y="2867025"/>
          <a:ext cx="600075" cy="361950"/>
        </a:xfrm>
        <a:prstGeom prst="rect">
          <a:avLst/>
        </a:prstGeom>
        <a:noFill/>
        <a:ln w="9525" cmpd="sng">
          <a:noFill/>
        </a:ln>
      </xdr:spPr>
    </xdr:pic>
    <xdr:clientData/>
  </xdr:twoCellAnchor>
  <xdr:twoCellAnchor>
    <xdr:from>
      <xdr:col>0</xdr:col>
      <xdr:colOff>57150</xdr:colOff>
      <xdr:row>16</xdr:row>
      <xdr:rowOff>9525</xdr:rowOff>
    </xdr:from>
    <xdr:to>
      <xdr:col>0</xdr:col>
      <xdr:colOff>657225</xdr:colOff>
      <xdr:row>17</xdr:row>
      <xdr:rowOff>180975</xdr:rowOff>
    </xdr:to>
    <xdr:pic>
      <xdr:nvPicPr>
        <xdr:cNvPr id="5" name="Image 2" descr="logo_new"/>
        <xdr:cNvPicPr preferRelativeResize="1">
          <a:picLocks noChangeAspect="1"/>
        </xdr:cNvPicPr>
      </xdr:nvPicPr>
      <xdr:blipFill>
        <a:blip r:embed="rId1"/>
        <a:stretch>
          <a:fillRect/>
        </a:stretch>
      </xdr:blipFill>
      <xdr:spPr>
        <a:xfrm>
          <a:off x="57150" y="3819525"/>
          <a:ext cx="600075" cy="361950"/>
        </a:xfrm>
        <a:prstGeom prst="rect">
          <a:avLst/>
        </a:prstGeom>
        <a:noFill/>
        <a:ln w="9525" cmpd="sng">
          <a:noFill/>
        </a:ln>
      </xdr:spPr>
    </xdr:pic>
    <xdr:clientData/>
  </xdr:twoCellAnchor>
  <xdr:twoCellAnchor>
    <xdr:from>
      <xdr:col>0</xdr:col>
      <xdr:colOff>28575</xdr:colOff>
      <xdr:row>20</xdr:row>
      <xdr:rowOff>9525</xdr:rowOff>
    </xdr:from>
    <xdr:to>
      <xdr:col>0</xdr:col>
      <xdr:colOff>628650</xdr:colOff>
      <xdr:row>21</xdr:row>
      <xdr:rowOff>180975</xdr:rowOff>
    </xdr:to>
    <xdr:pic>
      <xdr:nvPicPr>
        <xdr:cNvPr id="6" name="Image 2" descr="logo_new"/>
        <xdr:cNvPicPr preferRelativeResize="1">
          <a:picLocks noChangeAspect="1"/>
        </xdr:cNvPicPr>
      </xdr:nvPicPr>
      <xdr:blipFill>
        <a:blip r:embed="rId1"/>
        <a:stretch>
          <a:fillRect/>
        </a:stretch>
      </xdr:blipFill>
      <xdr:spPr>
        <a:xfrm>
          <a:off x="28575" y="4772025"/>
          <a:ext cx="600075" cy="361950"/>
        </a:xfrm>
        <a:prstGeom prst="rect">
          <a:avLst/>
        </a:prstGeom>
        <a:noFill/>
        <a:ln w="9525" cmpd="sng">
          <a:noFill/>
        </a:ln>
      </xdr:spPr>
    </xdr:pic>
    <xdr:clientData/>
  </xdr:twoCellAnchor>
  <xdr:twoCellAnchor>
    <xdr:from>
      <xdr:col>0</xdr:col>
      <xdr:colOff>66675</xdr:colOff>
      <xdr:row>24</xdr:row>
      <xdr:rowOff>19050</xdr:rowOff>
    </xdr:from>
    <xdr:to>
      <xdr:col>0</xdr:col>
      <xdr:colOff>666750</xdr:colOff>
      <xdr:row>26</xdr:row>
      <xdr:rowOff>0</xdr:rowOff>
    </xdr:to>
    <xdr:pic>
      <xdr:nvPicPr>
        <xdr:cNvPr id="7" name="Image 2" descr="logo_new"/>
        <xdr:cNvPicPr preferRelativeResize="1">
          <a:picLocks noChangeAspect="1"/>
        </xdr:cNvPicPr>
      </xdr:nvPicPr>
      <xdr:blipFill>
        <a:blip r:embed="rId1"/>
        <a:stretch>
          <a:fillRect/>
        </a:stretch>
      </xdr:blipFill>
      <xdr:spPr>
        <a:xfrm>
          <a:off x="66675" y="5734050"/>
          <a:ext cx="600075" cy="361950"/>
        </a:xfrm>
        <a:prstGeom prst="rect">
          <a:avLst/>
        </a:prstGeom>
        <a:noFill/>
        <a:ln w="9525" cmpd="sng">
          <a:noFill/>
        </a:ln>
      </xdr:spPr>
    </xdr:pic>
    <xdr:clientData/>
  </xdr:twoCellAnchor>
  <xdr:twoCellAnchor>
    <xdr:from>
      <xdr:col>0</xdr:col>
      <xdr:colOff>66675</xdr:colOff>
      <xdr:row>28</xdr:row>
      <xdr:rowOff>47625</xdr:rowOff>
    </xdr:from>
    <xdr:to>
      <xdr:col>0</xdr:col>
      <xdr:colOff>666750</xdr:colOff>
      <xdr:row>29</xdr:row>
      <xdr:rowOff>161925</xdr:rowOff>
    </xdr:to>
    <xdr:pic>
      <xdr:nvPicPr>
        <xdr:cNvPr id="8" name="Image 8" descr="logo_new"/>
        <xdr:cNvPicPr preferRelativeResize="1">
          <a:picLocks noChangeAspect="1"/>
        </xdr:cNvPicPr>
      </xdr:nvPicPr>
      <xdr:blipFill>
        <a:blip r:embed="rId2"/>
        <a:stretch>
          <a:fillRect/>
        </a:stretch>
      </xdr:blipFill>
      <xdr:spPr>
        <a:xfrm>
          <a:off x="66675" y="6715125"/>
          <a:ext cx="600075" cy="361950"/>
        </a:xfrm>
        <a:prstGeom prst="rect">
          <a:avLst/>
        </a:prstGeom>
        <a:noFill/>
        <a:ln w="9525" cmpd="sng">
          <a:noFill/>
        </a:ln>
      </xdr:spPr>
    </xdr:pic>
    <xdr:clientData/>
  </xdr:twoCellAnchor>
  <xdr:twoCellAnchor>
    <xdr:from>
      <xdr:col>0</xdr:col>
      <xdr:colOff>38100</xdr:colOff>
      <xdr:row>32</xdr:row>
      <xdr:rowOff>9525</xdr:rowOff>
    </xdr:from>
    <xdr:to>
      <xdr:col>0</xdr:col>
      <xdr:colOff>638175</xdr:colOff>
      <xdr:row>33</xdr:row>
      <xdr:rowOff>180975</xdr:rowOff>
    </xdr:to>
    <xdr:pic>
      <xdr:nvPicPr>
        <xdr:cNvPr id="9" name="Image 2" descr="logo_new"/>
        <xdr:cNvPicPr preferRelativeResize="1">
          <a:picLocks noChangeAspect="1"/>
        </xdr:cNvPicPr>
      </xdr:nvPicPr>
      <xdr:blipFill>
        <a:blip r:embed="rId1"/>
        <a:stretch>
          <a:fillRect/>
        </a:stretch>
      </xdr:blipFill>
      <xdr:spPr>
        <a:xfrm>
          <a:off x="38100" y="7743825"/>
          <a:ext cx="600075" cy="361950"/>
        </a:xfrm>
        <a:prstGeom prst="rect">
          <a:avLst/>
        </a:prstGeom>
        <a:noFill/>
        <a:ln w="9525" cmpd="sng">
          <a:noFill/>
        </a:ln>
      </xdr:spPr>
    </xdr:pic>
    <xdr:clientData/>
  </xdr:twoCellAnchor>
  <xdr:twoCellAnchor>
    <xdr:from>
      <xdr:col>0</xdr:col>
      <xdr:colOff>47625</xdr:colOff>
      <xdr:row>36</xdr:row>
      <xdr:rowOff>47625</xdr:rowOff>
    </xdr:from>
    <xdr:to>
      <xdr:col>0</xdr:col>
      <xdr:colOff>647700</xdr:colOff>
      <xdr:row>38</xdr:row>
      <xdr:rowOff>9525</xdr:rowOff>
    </xdr:to>
    <xdr:pic>
      <xdr:nvPicPr>
        <xdr:cNvPr id="10" name="Image 2" descr="logo_new"/>
        <xdr:cNvPicPr preferRelativeResize="1">
          <a:picLocks noChangeAspect="1"/>
        </xdr:cNvPicPr>
      </xdr:nvPicPr>
      <xdr:blipFill>
        <a:blip r:embed="rId3"/>
        <a:stretch>
          <a:fillRect/>
        </a:stretch>
      </xdr:blipFill>
      <xdr:spPr>
        <a:xfrm>
          <a:off x="47625" y="8734425"/>
          <a:ext cx="600075" cy="342900"/>
        </a:xfrm>
        <a:prstGeom prst="rect">
          <a:avLst/>
        </a:prstGeom>
        <a:noFill/>
        <a:ln w="9525" cmpd="sng">
          <a:noFill/>
        </a:ln>
      </xdr:spPr>
    </xdr:pic>
    <xdr:clientData/>
  </xdr:twoCellAnchor>
  <xdr:twoCellAnchor>
    <xdr:from>
      <xdr:col>0</xdr:col>
      <xdr:colOff>28575</xdr:colOff>
      <xdr:row>40</xdr:row>
      <xdr:rowOff>57150</xdr:rowOff>
    </xdr:from>
    <xdr:to>
      <xdr:col>0</xdr:col>
      <xdr:colOff>628650</xdr:colOff>
      <xdr:row>41</xdr:row>
      <xdr:rowOff>152400</xdr:rowOff>
    </xdr:to>
    <xdr:pic>
      <xdr:nvPicPr>
        <xdr:cNvPr id="11" name="Image 2" descr="logo_new"/>
        <xdr:cNvPicPr preferRelativeResize="1">
          <a:picLocks noChangeAspect="1"/>
        </xdr:cNvPicPr>
      </xdr:nvPicPr>
      <xdr:blipFill>
        <a:blip r:embed="rId4"/>
        <a:stretch>
          <a:fillRect/>
        </a:stretch>
      </xdr:blipFill>
      <xdr:spPr>
        <a:xfrm>
          <a:off x="28575" y="9696450"/>
          <a:ext cx="600075" cy="285750"/>
        </a:xfrm>
        <a:prstGeom prst="rect">
          <a:avLst/>
        </a:prstGeom>
        <a:noFill/>
        <a:ln w="9525" cmpd="sng">
          <a:noFill/>
        </a:ln>
      </xdr:spPr>
    </xdr:pic>
    <xdr:clientData/>
  </xdr:twoCellAnchor>
  <xdr:twoCellAnchor>
    <xdr:from>
      <xdr:col>0</xdr:col>
      <xdr:colOff>38100</xdr:colOff>
      <xdr:row>44</xdr:row>
      <xdr:rowOff>19050</xdr:rowOff>
    </xdr:from>
    <xdr:to>
      <xdr:col>0</xdr:col>
      <xdr:colOff>638175</xdr:colOff>
      <xdr:row>46</xdr:row>
      <xdr:rowOff>0</xdr:rowOff>
    </xdr:to>
    <xdr:pic>
      <xdr:nvPicPr>
        <xdr:cNvPr id="12" name="Image 2" descr="logo_new"/>
        <xdr:cNvPicPr preferRelativeResize="1">
          <a:picLocks noChangeAspect="1"/>
        </xdr:cNvPicPr>
      </xdr:nvPicPr>
      <xdr:blipFill>
        <a:blip r:embed="rId1"/>
        <a:stretch>
          <a:fillRect/>
        </a:stretch>
      </xdr:blipFill>
      <xdr:spPr>
        <a:xfrm>
          <a:off x="38100" y="10610850"/>
          <a:ext cx="600075" cy="361950"/>
        </a:xfrm>
        <a:prstGeom prst="rect">
          <a:avLst/>
        </a:prstGeom>
        <a:noFill/>
        <a:ln w="9525" cmpd="sng">
          <a:noFill/>
        </a:ln>
      </xdr:spPr>
    </xdr:pic>
    <xdr:clientData/>
  </xdr:twoCellAnchor>
  <xdr:twoCellAnchor>
    <xdr:from>
      <xdr:col>0</xdr:col>
      <xdr:colOff>66675</xdr:colOff>
      <xdr:row>48</xdr:row>
      <xdr:rowOff>28575</xdr:rowOff>
    </xdr:from>
    <xdr:to>
      <xdr:col>0</xdr:col>
      <xdr:colOff>666750</xdr:colOff>
      <xdr:row>50</xdr:row>
      <xdr:rowOff>9525</xdr:rowOff>
    </xdr:to>
    <xdr:pic>
      <xdr:nvPicPr>
        <xdr:cNvPr id="13" name="Image 2" descr="logo_new"/>
        <xdr:cNvPicPr preferRelativeResize="1">
          <a:picLocks noChangeAspect="1"/>
        </xdr:cNvPicPr>
      </xdr:nvPicPr>
      <xdr:blipFill>
        <a:blip r:embed="rId1"/>
        <a:stretch>
          <a:fillRect/>
        </a:stretch>
      </xdr:blipFill>
      <xdr:spPr>
        <a:xfrm>
          <a:off x="66675" y="11572875"/>
          <a:ext cx="600075" cy="361950"/>
        </a:xfrm>
        <a:prstGeom prst="rect">
          <a:avLst/>
        </a:prstGeom>
        <a:noFill/>
        <a:ln w="9525" cmpd="sng">
          <a:noFill/>
        </a:ln>
      </xdr:spPr>
    </xdr:pic>
    <xdr:clientData/>
  </xdr:twoCellAnchor>
  <xdr:twoCellAnchor>
    <xdr:from>
      <xdr:col>0</xdr:col>
      <xdr:colOff>57150</xdr:colOff>
      <xdr:row>52</xdr:row>
      <xdr:rowOff>9525</xdr:rowOff>
    </xdr:from>
    <xdr:to>
      <xdr:col>0</xdr:col>
      <xdr:colOff>657225</xdr:colOff>
      <xdr:row>53</xdr:row>
      <xdr:rowOff>180975</xdr:rowOff>
    </xdr:to>
    <xdr:pic>
      <xdr:nvPicPr>
        <xdr:cNvPr id="14" name="Image 14" descr="logo_new"/>
        <xdr:cNvPicPr preferRelativeResize="1">
          <a:picLocks noChangeAspect="1"/>
        </xdr:cNvPicPr>
      </xdr:nvPicPr>
      <xdr:blipFill>
        <a:blip r:embed="rId1"/>
        <a:stretch>
          <a:fillRect/>
        </a:stretch>
      </xdr:blipFill>
      <xdr:spPr>
        <a:xfrm>
          <a:off x="57150" y="12506325"/>
          <a:ext cx="600075" cy="361950"/>
        </a:xfrm>
        <a:prstGeom prst="rect">
          <a:avLst/>
        </a:prstGeom>
        <a:noFill/>
        <a:ln w="9525" cmpd="sng">
          <a:noFill/>
        </a:ln>
      </xdr:spPr>
    </xdr:pic>
    <xdr:clientData/>
  </xdr:twoCellAnchor>
  <xdr:twoCellAnchor>
    <xdr:from>
      <xdr:col>0</xdr:col>
      <xdr:colOff>76200</xdr:colOff>
      <xdr:row>56</xdr:row>
      <xdr:rowOff>28575</xdr:rowOff>
    </xdr:from>
    <xdr:to>
      <xdr:col>0</xdr:col>
      <xdr:colOff>676275</xdr:colOff>
      <xdr:row>58</xdr:row>
      <xdr:rowOff>9525</xdr:rowOff>
    </xdr:to>
    <xdr:pic>
      <xdr:nvPicPr>
        <xdr:cNvPr id="15" name="Image 2" descr="logo_new"/>
        <xdr:cNvPicPr preferRelativeResize="1">
          <a:picLocks noChangeAspect="1"/>
        </xdr:cNvPicPr>
      </xdr:nvPicPr>
      <xdr:blipFill>
        <a:blip r:embed="rId1"/>
        <a:stretch>
          <a:fillRect/>
        </a:stretch>
      </xdr:blipFill>
      <xdr:spPr>
        <a:xfrm>
          <a:off x="76200" y="13477875"/>
          <a:ext cx="600075" cy="361950"/>
        </a:xfrm>
        <a:prstGeom prst="rect">
          <a:avLst/>
        </a:prstGeom>
        <a:noFill/>
        <a:ln w="9525" cmpd="sng">
          <a:noFill/>
        </a:ln>
      </xdr:spPr>
    </xdr:pic>
    <xdr:clientData/>
  </xdr:twoCellAnchor>
  <xdr:twoCellAnchor>
    <xdr:from>
      <xdr:col>0</xdr:col>
      <xdr:colOff>57150</xdr:colOff>
      <xdr:row>60</xdr:row>
      <xdr:rowOff>9525</xdr:rowOff>
    </xdr:from>
    <xdr:to>
      <xdr:col>0</xdr:col>
      <xdr:colOff>657225</xdr:colOff>
      <xdr:row>61</xdr:row>
      <xdr:rowOff>180975</xdr:rowOff>
    </xdr:to>
    <xdr:pic>
      <xdr:nvPicPr>
        <xdr:cNvPr id="16" name="Image 2" descr="logo_new"/>
        <xdr:cNvPicPr preferRelativeResize="1">
          <a:picLocks noChangeAspect="1"/>
        </xdr:cNvPicPr>
      </xdr:nvPicPr>
      <xdr:blipFill>
        <a:blip r:embed="rId2"/>
        <a:stretch>
          <a:fillRect/>
        </a:stretch>
      </xdr:blipFill>
      <xdr:spPr>
        <a:xfrm>
          <a:off x="57150" y="14411325"/>
          <a:ext cx="600075" cy="371475"/>
        </a:xfrm>
        <a:prstGeom prst="rect">
          <a:avLst/>
        </a:prstGeom>
        <a:noFill/>
        <a:ln w="9525" cmpd="sng">
          <a:noFill/>
        </a:ln>
      </xdr:spPr>
    </xdr:pic>
    <xdr:clientData/>
  </xdr:twoCellAnchor>
  <xdr:twoCellAnchor>
    <xdr:from>
      <xdr:col>0</xdr:col>
      <xdr:colOff>28575</xdr:colOff>
      <xdr:row>64</xdr:row>
      <xdr:rowOff>9525</xdr:rowOff>
    </xdr:from>
    <xdr:to>
      <xdr:col>0</xdr:col>
      <xdr:colOff>628650</xdr:colOff>
      <xdr:row>65</xdr:row>
      <xdr:rowOff>180975</xdr:rowOff>
    </xdr:to>
    <xdr:pic>
      <xdr:nvPicPr>
        <xdr:cNvPr id="17" name="Image 2" descr="logo_new"/>
        <xdr:cNvPicPr preferRelativeResize="1">
          <a:picLocks noChangeAspect="1"/>
        </xdr:cNvPicPr>
      </xdr:nvPicPr>
      <xdr:blipFill>
        <a:blip r:embed="rId1"/>
        <a:stretch>
          <a:fillRect/>
        </a:stretch>
      </xdr:blipFill>
      <xdr:spPr>
        <a:xfrm>
          <a:off x="28575" y="15382875"/>
          <a:ext cx="600075" cy="361950"/>
        </a:xfrm>
        <a:prstGeom prst="rect">
          <a:avLst/>
        </a:prstGeom>
        <a:noFill/>
        <a:ln w="9525" cmpd="sng">
          <a:noFill/>
        </a:ln>
      </xdr:spPr>
    </xdr:pic>
    <xdr:clientData/>
  </xdr:twoCellAnchor>
  <xdr:twoCellAnchor>
    <xdr:from>
      <xdr:col>0</xdr:col>
      <xdr:colOff>19050</xdr:colOff>
      <xdr:row>68</xdr:row>
      <xdr:rowOff>19050</xdr:rowOff>
    </xdr:from>
    <xdr:to>
      <xdr:col>0</xdr:col>
      <xdr:colOff>619125</xdr:colOff>
      <xdr:row>70</xdr:row>
      <xdr:rowOff>0</xdr:rowOff>
    </xdr:to>
    <xdr:pic>
      <xdr:nvPicPr>
        <xdr:cNvPr id="18" name="Image 2" descr="logo_new"/>
        <xdr:cNvPicPr preferRelativeResize="1">
          <a:picLocks noChangeAspect="1"/>
        </xdr:cNvPicPr>
      </xdr:nvPicPr>
      <xdr:blipFill>
        <a:blip r:embed="rId1"/>
        <a:stretch>
          <a:fillRect/>
        </a:stretch>
      </xdr:blipFill>
      <xdr:spPr>
        <a:xfrm>
          <a:off x="19050" y="16344900"/>
          <a:ext cx="600075" cy="361950"/>
        </a:xfrm>
        <a:prstGeom prst="rect">
          <a:avLst/>
        </a:prstGeom>
        <a:noFill/>
        <a:ln w="9525" cmpd="sng">
          <a:noFill/>
        </a:ln>
      </xdr:spPr>
    </xdr:pic>
    <xdr:clientData/>
  </xdr:twoCellAnchor>
  <xdr:twoCellAnchor>
    <xdr:from>
      <xdr:col>0</xdr:col>
      <xdr:colOff>28575</xdr:colOff>
      <xdr:row>72</xdr:row>
      <xdr:rowOff>9525</xdr:rowOff>
    </xdr:from>
    <xdr:to>
      <xdr:col>0</xdr:col>
      <xdr:colOff>628650</xdr:colOff>
      <xdr:row>73</xdr:row>
      <xdr:rowOff>180975</xdr:rowOff>
    </xdr:to>
    <xdr:pic>
      <xdr:nvPicPr>
        <xdr:cNvPr id="19" name="Image 2" descr="logo_new"/>
        <xdr:cNvPicPr preferRelativeResize="1">
          <a:picLocks noChangeAspect="1"/>
        </xdr:cNvPicPr>
      </xdr:nvPicPr>
      <xdr:blipFill>
        <a:blip r:embed="rId1"/>
        <a:stretch>
          <a:fillRect/>
        </a:stretch>
      </xdr:blipFill>
      <xdr:spPr>
        <a:xfrm>
          <a:off x="28575" y="17345025"/>
          <a:ext cx="600075" cy="361950"/>
        </a:xfrm>
        <a:prstGeom prst="rect">
          <a:avLst/>
        </a:prstGeom>
        <a:noFill/>
        <a:ln w="9525" cmpd="sng">
          <a:noFill/>
        </a:ln>
      </xdr:spPr>
    </xdr:pic>
    <xdr:clientData/>
  </xdr:twoCellAnchor>
  <xdr:twoCellAnchor>
    <xdr:from>
      <xdr:col>0</xdr:col>
      <xdr:colOff>47625</xdr:colOff>
      <xdr:row>76</xdr:row>
      <xdr:rowOff>28575</xdr:rowOff>
    </xdr:from>
    <xdr:to>
      <xdr:col>0</xdr:col>
      <xdr:colOff>647700</xdr:colOff>
      <xdr:row>78</xdr:row>
      <xdr:rowOff>9525</xdr:rowOff>
    </xdr:to>
    <xdr:pic>
      <xdr:nvPicPr>
        <xdr:cNvPr id="20" name="Image 20" descr="logo_new"/>
        <xdr:cNvPicPr preferRelativeResize="1">
          <a:picLocks noChangeAspect="1"/>
        </xdr:cNvPicPr>
      </xdr:nvPicPr>
      <xdr:blipFill>
        <a:blip r:embed="rId1"/>
        <a:stretch>
          <a:fillRect/>
        </a:stretch>
      </xdr:blipFill>
      <xdr:spPr>
        <a:xfrm>
          <a:off x="47625" y="18373725"/>
          <a:ext cx="600075" cy="361950"/>
        </a:xfrm>
        <a:prstGeom prst="rect">
          <a:avLst/>
        </a:prstGeom>
        <a:noFill/>
        <a:ln w="9525" cmpd="sng">
          <a:noFill/>
        </a:ln>
      </xdr:spPr>
    </xdr:pic>
    <xdr:clientData/>
  </xdr:twoCellAnchor>
  <xdr:twoCellAnchor>
    <xdr:from>
      <xdr:col>0</xdr:col>
      <xdr:colOff>95250</xdr:colOff>
      <xdr:row>80</xdr:row>
      <xdr:rowOff>9525</xdr:rowOff>
    </xdr:from>
    <xdr:to>
      <xdr:col>0</xdr:col>
      <xdr:colOff>695325</xdr:colOff>
      <xdr:row>81</xdr:row>
      <xdr:rowOff>123825</xdr:rowOff>
    </xdr:to>
    <xdr:pic>
      <xdr:nvPicPr>
        <xdr:cNvPr id="21" name="Image 2" descr="logo_new"/>
        <xdr:cNvPicPr preferRelativeResize="1">
          <a:picLocks noChangeAspect="1"/>
        </xdr:cNvPicPr>
      </xdr:nvPicPr>
      <xdr:blipFill>
        <a:blip r:embed="rId5"/>
        <a:stretch>
          <a:fillRect/>
        </a:stretch>
      </xdr:blipFill>
      <xdr:spPr>
        <a:xfrm>
          <a:off x="95250" y="19364325"/>
          <a:ext cx="600075" cy="304800"/>
        </a:xfrm>
        <a:prstGeom prst="rect">
          <a:avLst/>
        </a:prstGeom>
        <a:noFill/>
        <a:ln w="9525" cmpd="sng">
          <a:noFill/>
        </a:ln>
      </xdr:spPr>
    </xdr:pic>
    <xdr:clientData/>
  </xdr:twoCellAnchor>
  <xdr:twoCellAnchor>
    <xdr:from>
      <xdr:col>0</xdr:col>
      <xdr:colOff>38100</xdr:colOff>
      <xdr:row>84</xdr:row>
      <xdr:rowOff>19050</xdr:rowOff>
    </xdr:from>
    <xdr:to>
      <xdr:col>0</xdr:col>
      <xdr:colOff>638175</xdr:colOff>
      <xdr:row>86</xdr:row>
      <xdr:rowOff>0</xdr:rowOff>
    </xdr:to>
    <xdr:pic>
      <xdr:nvPicPr>
        <xdr:cNvPr id="22" name="Image 2" descr="logo_new"/>
        <xdr:cNvPicPr preferRelativeResize="1">
          <a:picLocks noChangeAspect="1"/>
        </xdr:cNvPicPr>
      </xdr:nvPicPr>
      <xdr:blipFill>
        <a:blip r:embed="rId1"/>
        <a:stretch>
          <a:fillRect/>
        </a:stretch>
      </xdr:blipFill>
      <xdr:spPr>
        <a:xfrm>
          <a:off x="38100" y="20364450"/>
          <a:ext cx="600075" cy="361950"/>
        </a:xfrm>
        <a:prstGeom prst="rect">
          <a:avLst/>
        </a:prstGeom>
        <a:noFill/>
        <a:ln w="9525" cmpd="sng">
          <a:noFill/>
        </a:ln>
      </xdr:spPr>
    </xdr:pic>
    <xdr:clientData/>
  </xdr:twoCellAnchor>
  <xdr:twoCellAnchor>
    <xdr:from>
      <xdr:col>0</xdr:col>
      <xdr:colOff>57150</xdr:colOff>
      <xdr:row>88</xdr:row>
      <xdr:rowOff>19050</xdr:rowOff>
    </xdr:from>
    <xdr:to>
      <xdr:col>0</xdr:col>
      <xdr:colOff>657225</xdr:colOff>
      <xdr:row>90</xdr:row>
      <xdr:rowOff>0</xdr:rowOff>
    </xdr:to>
    <xdr:pic>
      <xdr:nvPicPr>
        <xdr:cNvPr id="23" name="Image 2" descr="logo_new"/>
        <xdr:cNvPicPr preferRelativeResize="1">
          <a:picLocks noChangeAspect="1"/>
        </xdr:cNvPicPr>
      </xdr:nvPicPr>
      <xdr:blipFill>
        <a:blip r:embed="rId1"/>
        <a:stretch>
          <a:fillRect/>
        </a:stretch>
      </xdr:blipFill>
      <xdr:spPr>
        <a:xfrm>
          <a:off x="57150" y="21355050"/>
          <a:ext cx="600075" cy="361950"/>
        </a:xfrm>
        <a:prstGeom prst="rect">
          <a:avLst/>
        </a:prstGeom>
        <a:noFill/>
        <a:ln w="9525" cmpd="sng">
          <a:noFill/>
        </a:ln>
      </xdr:spPr>
    </xdr:pic>
    <xdr:clientData/>
  </xdr:twoCellAnchor>
  <xdr:twoCellAnchor>
    <xdr:from>
      <xdr:col>0</xdr:col>
      <xdr:colOff>66675</xdr:colOff>
      <xdr:row>92</xdr:row>
      <xdr:rowOff>9525</xdr:rowOff>
    </xdr:from>
    <xdr:to>
      <xdr:col>0</xdr:col>
      <xdr:colOff>666750</xdr:colOff>
      <xdr:row>93</xdr:row>
      <xdr:rowOff>180975</xdr:rowOff>
    </xdr:to>
    <xdr:pic>
      <xdr:nvPicPr>
        <xdr:cNvPr id="24" name="Image 2" descr="logo_new"/>
        <xdr:cNvPicPr preferRelativeResize="1">
          <a:picLocks noChangeAspect="1"/>
        </xdr:cNvPicPr>
      </xdr:nvPicPr>
      <xdr:blipFill>
        <a:blip r:embed="rId1"/>
        <a:stretch>
          <a:fillRect/>
        </a:stretch>
      </xdr:blipFill>
      <xdr:spPr>
        <a:xfrm>
          <a:off x="66675" y="22336125"/>
          <a:ext cx="600075" cy="361950"/>
        </a:xfrm>
        <a:prstGeom prst="rect">
          <a:avLst/>
        </a:prstGeom>
        <a:noFill/>
        <a:ln w="9525" cmpd="sng">
          <a:noFill/>
        </a:ln>
      </xdr:spPr>
    </xdr:pic>
    <xdr:clientData/>
  </xdr:twoCellAnchor>
  <xdr:twoCellAnchor>
    <xdr:from>
      <xdr:col>0</xdr:col>
      <xdr:colOff>57150</xdr:colOff>
      <xdr:row>96</xdr:row>
      <xdr:rowOff>9525</xdr:rowOff>
    </xdr:from>
    <xdr:to>
      <xdr:col>0</xdr:col>
      <xdr:colOff>657225</xdr:colOff>
      <xdr:row>97</xdr:row>
      <xdr:rowOff>180975</xdr:rowOff>
    </xdr:to>
    <xdr:pic>
      <xdr:nvPicPr>
        <xdr:cNvPr id="25" name="Image 2" descr="logo_new"/>
        <xdr:cNvPicPr preferRelativeResize="1">
          <a:picLocks noChangeAspect="1"/>
        </xdr:cNvPicPr>
      </xdr:nvPicPr>
      <xdr:blipFill>
        <a:blip r:embed="rId1"/>
        <a:stretch>
          <a:fillRect/>
        </a:stretch>
      </xdr:blipFill>
      <xdr:spPr>
        <a:xfrm>
          <a:off x="57150" y="23326725"/>
          <a:ext cx="600075" cy="361950"/>
        </a:xfrm>
        <a:prstGeom prst="rect">
          <a:avLst/>
        </a:prstGeom>
        <a:noFill/>
        <a:ln w="9525" cmpd="sng">
          <a:noFill/>
        </a:ln>
      </xdr:spPr>
    </xdr:pic>
    <xdr:clientData/>
  </xdr:twoCellAnchor>
  <xdr:twoCellAnchor>
    <xdr:from>
      <xdr:col>0</xdr:col>
      <xdr:colOff>28575</xdr:colOff>
      <xdr:row>100</xdr:row>
      <xdr:rowOff>9525</xdr:rowOff>
    </xdr:from>
    <xdr:to>
      <xdr:col>0</xdr:col>
      <xdr:colOff>628650</xdr:colOff>
      <xdr:row>101</xdr:row>
      <xdr:rowOff>180975</xdr:rowOff>
    </xdr:to>
    <xdr:pic>
      <xdr:nvPicPr>
        <xdr:cNvPr id="26" name="Image 2" descr="logo_new"/>
        <xdr:cNvPicPr preferRelativeResize="1">
          <a:picLocks noChangeAspect="1"/>
        </xdr:cNvPicPr>
      </xdr:nvPicPr>
      <xdr:blipFill>
        <a:blip r:embed="rId1"/>
        <a:stretch>
          <a:fillRect/>
        </a:stretch>
      </xdr:blipFill>
      <xdr:spPr>
        <a:xfrm>
          <a:off x="28575" y="24317325"/>
          <a:ext cx="600075" cy="361950"/>
        </a:xfrm>
        <a:prstGeom prst="rect">
          <a:avLst/>
        </a:prstGeom>
        <a:noFill/>
        <a:ln w="9525" cmpd="sng">
          <a:noFill/>
        </a:ln>
      </xdr:spPr>
    </xdr:pic>
    <xdr:clientData/>
  </xdr:twoCellAnchor>
  <xdr:twoCellAnchor>
    <xdr:from>
      <xdr:col>0</xdr:col>
      <xdr:colOff>66675</xdr:colOff>
      <xdr:row>104</xdr:row>
      <xdr:rowOff>19050</xdr:rowOff>
    </xdr:from>
    <xdr:to>
      <xdr:col>0</xdr:col>
      <xdr:colOff>666750</xdr:colOff>
      <xdr:row>106</xdr:row>
      <xdr:rowOff>0</xdr:rowOff>
    </xdr:to>
    <xdr:pic>
      <xdr:nvPicPr>
        <xdr:cNvPr id="27" name="Image 2" descr="logo_new"/>
        <xdr:cNvPicPr preferRelativeResize="1">
          <a:picLocks noChangeAspect="1"/>
        </xdr:cNvPicPr>
      </xdr:nvPicPr>
      <xdr:blipFill>
        <a:blip r:embed="rId1"/>
        <a:stretch>
          <a:fillRect/>
        </a:stretch>
      </xdr:blipFill>
      <xdr:spPr>
        <a:xfrm>
          <a:off x="66675" y="25317450"/>
          <a:ext cx="600075" cy="361950"/>
        </a:xfrm>
        <a:prstGeom prst="rect">
          <a:avLst/>
        </a:prstGeom>
        <a:noFill/>
        <a:ln w="9525" cmpd="sng">
          <a:noFill/>
        </a:ln>
      </xdr:spPr>
    </xdr:pic>
    <xdr:clientData/>
  </xdr:twoCellAnchor>
  <xdr:twoCellAnchor>
    <xdr:from>
      <xdr:col>0</xdr:col>
      <xdr:colOff>66675</xdr:colOff>
      <xdr:row>108</xdr:row>
      <xdr:rowOff>47625</xdr:rowOff>
    </xdr:from>
    <xdr:to>
      <xdr:col>0</xdr:col>
      <xdr:colOff>666750</xdr:colOff>
      <xdr:row>109</xdr:row>
      <xdr:rowOff>171450</xdr:rowOff>
    </xdr:to>
    <xdr:pic>
      <xdr:nvPicPr>
        <xdr:cNvPr id="28" name="Image 8" descr="logo_new"/>
        <xdr:cNvPicPr preferRelativeResize="1">
          <a:picLocks noChangeAspect="1"/>
        </xdr:cNvPicPr>
      </xdr:nvPicPr>
      <xdr:blipFill>
        <a:blip r:embed="rId6"/>
        <a:stretch>
          <a:fillRect/>
        </a:stretch>
      </xdr:blipFill>
      <xdr:spPr>
        <a:xfrm>
          <a:off x="66675" y="26336625"/>
          <a:ext cx="600075" cy="314325"/>
        </a:xfrm>
        <a:prstGeom prst="rect">
          <a:avLst/>
        </a:prstGeom>
        <a:noFill/>
        <a:ln w="9525" cmpd="sng">
          <a:noFill/>
        </a:ln>
      </xdr:spPr>
    </xdr:pic>
    <xdr:clientData/>
  </xdr:twoCellAnchor>
  <xdr:twoCellAnchor>
    <xdr:from>
      <xdr:col>0</xdr:col>
      <xdr:colOff>38100</xdr:colOff>
      <xdr:row>112</xdr:row>
      <xdr:rowOff>9525</xdr:rowOff>
    </xdr:from>
    <xdr:to>
      <xdr:col>0</xdr:col>
      <xdr:colOff>638175</xdr:colOff>
      <xdr:row>113</xdr:row>
      <xdr:rowOff>180975</xdr:rowOff>
    </xdr:to>
    <xdr:pic>
      <xdr:nvPicPr>
        <xdr:cNvPr id="29" name="Image 2" descr="logo_new"/>
        <xdr:cNvPicPr preferRelativeResize="1">
          <a:picLocks noChangeAspect="1"/>
        </xdr:cNvPicPr>
      </xdr:nvPicPr>
      <xdr:blipFill>
        <a:blip r:embed="rId1"/>
        <a:stretch>
          <a:fillRect/>
        </a:stretch>
      </xdr:blipFill>
      <xdr:spPr>
        <a:xfrm>
          <a:off x="38100" y="27289125"/>
          <a:ext cx="600075" cy="361950"/>
        </a:xfrm>
        <a:prstGeom prst="rect">
          <a:avLst/>
        </a:prstGeom>
        <a:noFill/>
        <a:ln w="9525" cmpd="sng">
          <a:noFill/>
        </a:ln>
      </xdr:spPr>
    </xdr:pic>
    <xdr:clientData/>
  </xdr:twoCellAnchor>
  <xdr:twoCellAnchor>
    <xdr:from>
      <xdr:col>0</xdr:col>
      <xdr:colOff>47625</xdr:colOff>
      <xdr:row>116</xdr:row>
      <xdr:rowOff>47625</xdr:rowOff>
    </xdr:from>
    <xdr:to>
      <xdr:col>0</xdr:col>
      <xdr:colOff>647700</xdr:colOff>
      <xdr:row>118</xdr:row>
      <xdr:rowOff>9525</xdr:rowOff>
    </xdr:to>
    <xdr:pic>
      <xdr:nvPicPr>
        <xdr:cNvPr id="30" name="Image 2" descr="logo_new"/>
        <xdr:cNvPicPr preferRelativeResize="1">
          <a:picLocks noChangeAspect="1"/>
        </xdr:cNvPicPr>
      </xdr:nvPicPr>
      <xdr:blipFill>
        <a:blip r:embed="rId3"/>
        <a:stretch>
          <a:fillRect/>
        </a:stretch>
      </xdr:blipFill>
      <xdr:spPr>
        <a:xfrm>
          <a:off x="47625" y="28317825"/>
          <a:ext cx="600075" cy="342900"/>
        </a:xfrm>
        <a:prstGeom prst="rect">
          <a:avLst/>
        </a:prstGeom>
        <a:noFill/>
        <a:ln w="9525" cmpd="sng">
          <a:noFill/>
        </a:ln>
      </xdr:spPr>
    </xdr:pic>
    <xdr:clientData/>
  </xdr:twoCellAnchor>
  <xdr:twoCellAnchor>
    <xdr:from>
      <xdr:col>0</xdr:col>
      <xdr:colOff>28575</xdr:colOff>
      <xdr:row>120</xdr:row>
      <xdr:rowOff>57150</xdr:rowOff>
    </xdr:from>
    <xdr:to>
      <xdr:col>0</xdr:col>
      <xdr:colOff>628650</xdr:colOff>
      <xdr:row>121</xdr:row>
      <xdr:rowOff>152400</xdr:rowOff>
    </xdr:to>
    <xdr:pic>
      <xdr:nvPicPr>
        <xdr:cNvPr id="31" name="Image 2" descr="logo_new"/>
        <xdr:cNvPicPr preferRelativeResize="1">
          <a:picLocks noChangeAspect="1"/>
        </xdr:cNvPicPr>
      </xdr:nvPicPr>
      <xdr:blipFill>
        <a:blip r:embed="rId4"/>
        <a:stretch>
          <a:fillRect/>
        </a:stretch>
      </xdr:blipFill>
      <xdr:spPr>
        <a:xfrm>
          <a:off x="28575" y="29317950"/>
          <a:ext cx="600075" cy="285750"/>
        </a:xfrm>
        <a:prstGeom prst="rect">
          <a:avLst/>
        </a:prstGeom>
        <a:noFill/>
        <a:ln w="9525" cmpd="sng">
          <a:noFill/>
        </a:ln>
      </xdr:spPr>
    </xdr:pic>
    <xdr:clientData/>
  </xdr:twoCellAnchor>
  <xdr:twoCellAnchor>
    <xdr:from>
      <xdr:col>0</xdr:col>
      <xdr:colOff>38100</xdr:colOff>
      <xdr:row>124</xdr:row>
      <xdr:rowOff>19050</xdr:rowOff>
    </xdr:from>
    <xdr:to>
      <xdr:col>0</xdr:col>
      <xdr:colOff>638175</xdr:colOff>
      <xdr:row>126</xdr:row>
      <xdr:rowOff>0</xdr:rowOff>
    </xdr:to>
    <xdr:pic>
      <xdr:nvPicPr>
        <xdr:cNvPr id="32" name="Image 2" descr="logo_new"/>
        <xdr:cNvPicPr preferRelativeResize="1">
          <a:picLocks noChangeAspect="1"/>
        </xdr:cNvPicPr>
      </xdr:nvPicPr>
      <xdr:blipFill>
        <a:blip r:embed="rId1"/>
        <a:stretch>
          <a:fillRect/>
        </a:stretch>
      </xdr:blipFill>
      <xdr:spPr>
        <a:xfrm>
          <a:off x="38100" y="30270450"/>
          <a:ext cx="600075" cy="361950"/>
        </a:xfrm>
        <a:prstGeom prst="rect">
          <a:avLst/>
        </a:prstGeom>
        <a:noFill/>
        <a:ln w="9525" cmpd="sng">
          <a:noFill/>
        </a:ln>
      </xdr:spPr>
    </xdr:pic>
    <xdr:clientData/>
  </xdr:twoCellAnchor>
  <xdr:twoCellAnchor>
    <xdr:from>
      <xdr:col>0</xdr:col>
      <xdr:colOff>66675</xdr:colOff>
      <xdr:row>128</xdr:row>
      <xdr:rowOff>28575</xdr:rowOff>
    </xdr:from>
    <xdr:to>
      <xdr:col>0</xdr:col>
      <xdr:colOff>666750</xdr:colOff>
      <xdr:row>130</xdr:row>
      <xdr:rowOff>9525</xdr:rowOff>
    </xdr:to>
    <xdr:pic>
      <xdr:nvPicPr>
        <xdr:cNvPr id="33" name="Image 2" descr="logo_new"/>
        <xdr:cNvPicPr preferRelativeResize="1">
          <a:picLocks noChangeAspect="1"/>
        </xdr:cNvPicPr>
      </xdr:nvPicPr>
      <xdr:blipFill>
        <a:blip r:embed="rId1"/>
        <a:stretch>
          <a:fillRect/>
        </a:stretch>
      </xdr:blipFill>
      <xdr:spPr>
        <a:xfrm>
          <a:off x="66675" y="31270575"/>
          <a:ext cx="600075" cy="361950"/>
        </a:xfrm>
        <a:prstGeom prst="rect">
          <a:avLst/>
        </a:prstGeom>
        <a:noFill/>
        <a:ln w="9525" cmpd="sng">
          <a:noFill/>
        </a:ln>
      </xdr:spPr>
    </xdr:pic>
    <xdr:clientData/>
  </xdr:twoCellAnchor>
  <xdr:twoCellAnchor>
    <xdr:from>
      <xdr:col>0</xdr:col>
      <xdr:colOff>57150</xdr:colOff>
      <xdr:row>132</xdr:row>
      <xdr:rowOff>9525</xdr:rowOff>
    </xdr:from>
    <xdr:to>
      <xdr:col>0</xdr:col>
      <xdr:colOff>657225</xdr:colOff>
      <xdr:row>133</xdr:row>
      <xdr:rowOff>180975</xdr:rowOff>
    </xdr:to>
    <xdr:pic>
      <xdr:nvPicPr>
        <xdr:cNvPr id="34" name="Image 14" descr="logo_new"/>
        <xdr:cNvPicPr preferRelativeResize="1">
          <a:picLocks noChangeAspect="1"/>
        </xdr:cNvPicPr>
      </xdr:nvPicPr>
      <xdr:blipFill>
        <a:blip r:embed="rId1"/>
        <a:stretch>
          <a:fillRect/>
        </a:stretch>
      </xdr:blipFill>
      <xdr:spPr>
        <a:xfrm>
          <a:off x="57150" y="32242125"/>
          <a:ext cx="600075" cy="361950"/>
        </a:xfrm>
        <a:prstGeom prst="rect">
          <a:avLst/>
        </a:prstGeom>
        <a:noFill/>
        <a:ln w="9525" cmpd="sng">
          <a:noFill/>
        </a:ln>
      </xdr:spPr>
    </xdr:pic>
    <xdr:clientData/>
  </xdr:twoCellAnchor>
  <xdr:twoCellAnchor>
    <xdr:from>
      <xdr:col>0</xdr:col>
      <xdr:colOff>76200</xdr:colOff>
      <xdr:row>136</xdr:row>
      <xdr:rowOff>28575</xdr:rowOff>
    </xdr:from>
    <xdr:to>
      <xdr:col>0</xdr:col>
      <xdr:colOff>676275</xdr:colOff>
      <xdr:row>138</xdr:row>
      <xdr:rowOff>9525</xdr:rowOff>
    </xdr:to>
    <xdr:pic>
      <xdr:nvPicPr>
        <xdr:cNvPr id="35" name="Image 2" descr="logo_new"/>
        <xdr:cNvPicPr preferRelativeResize="1">
          <a:picLocks noChangeAspect="1"/>
        </xdr:cNvPicPr>
      </xdr:nvPicPr>
      <xdr:blipFill>
        <a:blip r:embed="rId1"/>
        <a:stretch>
          <a:fillRect/>
        </a:stretch>
      </xdr:blipFill>
      <xdr:spPr>
        <a:xfrm>
          <a:off x="76200" y="33251775"/>
          <a:ext cx="60007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Tournoi%20CEYRAT\Tournoi%202017\Gestion%20competitions_v06_201607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Fichiers\TT\F&#233;d&#233;\CFA\CFN1\CFN1_M_2014_2015_T2_Ceyrat\Listes_Infos%20FFTT\Liste%20CFN1%20CeyratM%20%20V20141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mmaire"/>
      <sheetName val="TS-001"/>
      <sheetName val="TS-016a"/>
      <sheetName val="TS-016b"/>
      <sheetName val="TS-032a"/>
      <sheetName val="TS-032b"/>
      <sheetName val="TS-064a"/>
      <sheetName val="TS-064b"/>
      <sheetName val="TS-100"/>
      <sheetName val="TS-110"/>
      <sheetName val="TS-120"/>
      <sheetName val="TS-016c"/>
      <sheetName val="TS-032c"/>
      <sheetName val="TS-064c"/>
      <sheetName val="TS-128c"/>
      <sheetName val="TS-200"/>
      <sheetName val="TS-201a"/>
      <sheetName val="TS-201b"/>
      <sheetName val="TS-201c"/>
      <sheetName val="TS-208a"/>
      <sheetName val="TS-216a"/>
      <sheetName val="TS-216b"/>
      <sheetName val="TS-216c"/>
      <sheetName val="TS-232a"/>
      <sheetName val="TS-232b"/>
      <sheetName val="TS-232c"/>
      <sheetName val="TS-232d"/>
      <sheetName val="TS-264a"/>
      <sheetName val="TS-264b"/>
      <sheetName val="TS-264c"/>
      <sheetName val="TS-264d"/>
      <sheetName val="TS-264e"/>
      <sheetName val="TS-296a"/>
      <sheetName val="TS-296b"/>
      <sheetName val="TS-296c"/>
      <sheetName val="ORG-001"/>
      <sheetName val="ORG-002"/>
      <sheetName val="ORG-010"/>
      <sheetName val="ORG-011"/>
      <sheetName val="ORG-012"/>
      <sheetName val="ORG-020"/>
      <sheetName val="ORG-030"/>
      <sheetName val="ORG-031"/>
      <sheetName val="ORG-040"/>
      <sheetName val="ORG-041"/>
      <sheetName val="ORG-050"/>
      <sheetName val="ORG-051"/>
      <sheetName val="ORG-060"/>
      <sheetName val="ORG-061"/>
      <sheetName val="ORG-062"/>
      <sheetName val="ORG-063"/>
      <sheetName val="ORG-070"/>
      <sheetName val="ORG-071"/>
      <sheetName val="ORG-080"/>
      <sheetName val="ORG-090"/>
    </sheetNames>
    <sheetDataSet>
      <sheetData sheetId="15">
        <row r="1">
          <cell r="C1" t="str">
            <v>Championnat de France Benjamins/Cadets</v>
          </cell>
        </row>
        <row r="2">
          <cell r="C2" t="str">
            <v>Villeneuve sur Lot (47)</v>
          </cell>
        </row>
        <row r="3">
          <cell r="C3" t="str">
            <v>13 au 15 mars 2015</v>
          </cell>
        </row>
        <row r="5">
          <cell r="C5" t="str">
            <v>Jacky SIMON</v>
          </cell>
        </row>
        <row r="6">
          <cell r="C6" t="str">
            <v>Yannick VARENGOT</v>
          </cell>
        </row>
        <row r="10">
          <cell r="A10" t="str">
            <v>Dossard</v>
          </cell>
          <cell r="B10" t="str">
            <v>Licence</v>
          </cell>
          <cell r="C10" t="str">
            <v>Nom prénom</v>
          </cell>
          <cell r="D10" t="str">
            <v>Points</v>
          </cell>
          <cell r="E10" t="str">
            <v>Clt</v>
          </cell>
          <cell r="F10" t="str">
            <v>Date naissance</v>
          </cell>
          <cell r="G10" t="str">
            <v>Catégorie</v>
          </cell>
          <cell r="H10" t="str">
            <v>Sexe</v>
          </cell>
          <cell r="I10" t="str">
            <v>N° Club</v>
          </cell>
          <cell r="J10" t="str">
            <v>Club</v>
          </cell>
          <cell r="K10" t="str">
            <v>Ligue</v>
          </cell>
          <cell r="L10" t="str">
            <v>Comité</v>
          </cell>
        </row>
        <row r="11">
          <cell r="A11">
            <v>1</v>
          </cell>
          <cell r="B11">
            <v>474406</v>
          </cell>
          <cell r="C11" t="str">
            <v>HASSAN Hakeem</v>
          </cell>
          <cell r="D11">
            <v>2585</v>
          </cell>
          <cell r="E11" t="str">
            <v>N° 148</v>
          </cell>
          <cell r="F11" t="str">
            <v/>
          </cell>
          <cell r="G11" t="str">
            <v/>
          </cell>
          <cell r="H11" t="str">
            <v>M</v>
          </cell>
          <cell r="I11" t="str">
            <v>07350022</v>
          </cell>
          <cell r="J11" t="str">
            <v>U.S. VERN</v>
          </cell>
          <cell r="K11" t="str">
            <v>L07</v>
          </cell>
          <cell r="L11" t="str">
            <v>D35</v>
          </cell>
        </row>
        <row r="12">
          <cell r="A12">
            <v>2</v>
          </cell>
          <cell r="B12">
            <v>4434485</v>
          </cell>
          <cell r="C12" t="str">
            <v>LI Yong</v>
          </cell>
          <cell r="D12">
            <v>2554</v>
          </cell>
          <cell r="E12" t="str">
            <v>N° 167</v>
          </cell>
          <cell r="F12" t="str">
            <v/>
          </cell>
          <cell r="G12" t="str">
            <v/>
          </cell>
          <cell r="H12" t="str">
            <v>M</v>
          </cell>
          <cell r="I12">
            <v>18760414</v>
          </cell>
          <cell r="J12" t="str">
            <v>ASSOC. TENNIS DE TABLE DU HAVRE</v>
          </cell>
          <cell r="K12" t="str">
            <v>L18</v>
          </cell>
          <cell r="L12" t="str">
            <v>D76</v>
          </cell>
        </row>
        <row r="13">
          <cell r="A13">
            <v>3</v>
          </cell>
          <cell r="B13">
            <v>766035</v>
          </cell>
          <cell r="C13" t="str">
            <v>NOVARRE Julien</v>
          </cell>
          <cell r="D13">
            <v>2432</v>
          </cell>
          <cell r="E13" t="str">
            <v>N° 252</v>
          </cell>
          <cell r="F13" t="str">
            <v/>
          </cell>
          <cell r="G13" t="str">
            <v/>
          </cell>
          <cell r="H13" t="str">
            <v>M</v>
          </cell>
          <cell r="I13">
            <v>18760004</v>
          </cell>
          <cell r="J13" t="str">
            <v>SPO ROUEN Tennis de Table</v>
          </cell>
          <cell r="K13" t="str">
            <v>L18</v>
          </cell>
          <cell r="L13" t="str">
            <v>D76</v>
          </cell>
        </row>
        <row r="14">
          <cell r="A14">
            <v>4</v>
          </cell>
          <cell r="B14">
            <v>9224842</v>
          </cell>
          <cell r="C14" t="str">
            <v>GUEYE Mohamed</v>
          </cell>
          <cell r="D14">
            <v>2291</v>
          </cell>
          <cell r="E14" t="str">
            <v>N° 397</v>
          </cell>
          <cell r="F14" t="str">
            <v/>
          </cell>
          <cell r="G14" t="str">
            <v/>
          </cell>
          <cell r="H14" t="str">
            <v>M</v>
          </cell>
          <cell r="I14">
            <v>18760004</v>
          </cell>
          <cell r="J14" t="str">
            <v>SPO ROUEN Tennis de Table</v>
          </cell>
          <cell r="K14" t="str">
            <v>L18</v>
          </cell>
          <cell r="L14" t="str">
            <v>D76</v>
          </cell>
        </row>
        <row r="15">
          <cell r="A15">
            <v>5</v>
          </cell>
          <cell r="B15">
            <v>5955147</v>
          </cell>
          <cell r="C15" t="str">
            <v>DUPONT Bastien</v>
          </cell>
          <cell r="D15">
            <v>2165</v>
          </cell>
          <cell r="E15" t="str">
            <v>N° 624</v>
          </cell>
          <cell r="F15" t="str">
            <v/>
          </cell>
          <cell r="G15" t="str">
            <v/>
          </cell>
          <cell r="H15" t="str">
            <v>M</v>
          </cell>
          <cell r="I15">
            <v>10590170</v>
          </cell>
          <cell r="J15" t="str">
            <v>LEERS OMNISPORT STT</v>
          </cell>
          <cell r="K15" t="str">
            <v>L10</v>
          </cell>
          <cell r="L15" t="str">
            <v>D59</v>
          </cell>
        </row>
        <row r="16">
          <cell r="A16">
            <v>6</v>
          </cell>
          <cell r="B16">
            <v>9130660</v>
          </cell>
          <cell r="C16" t="str">
            <v>MESSARRA Maxime</v>
          </cell>
          <cell r="D16">
            <v>2139</v>
          </cell>
          <cell r="E16" t="str">
            <v>N° 701</v>
          </cell>
          <cell r="F16" t="str">
            <v/>
          </cell>
          <cell r="G16" t="str">
            <v/>
          </cell>
          <cell r="H16" t="str">
            <v>M</v>
          </cell>
          <cell r="I16">
            <v>12940459</v>
          </cell>
          <cell r="J16" t="str">
            <v>THIAIS AS TT</v>
          </cell>
          <cell r="K16" t="str">
            <v>L12</v>
          </cell>
          <cell r="L16" t="str">
            <v>D94</v>
          </cell>
        </row>
        <row r="17">
          <cell r="A17">
            <v>7</v>
          </cell>
          <cell r="B17">
            <v>7516860</v>
          </cell>
          <cell r="C17" t="str">
            <v>GHINDA Mihai</v>
          </cell>
          <cell r="D17">
            <v>2134</v>
          </cell>
          <cell r="E17" t="str">
            <v>N° 713</v>
          </cell>
          <cell r="F17" t="str">
            <v/>
          </cell>
          <cell r="G17" t="str">
            <v/>
          </cell>
          <cell r="H17" t="str">
            <v>M</v>
          </cell>
          <cell r="I17">
            <v>12920312</v>
          </cell>
          <cell r="J17" t="str">
            <v>NEUILLY AS ST P</v>
          </cell>
          <cell r="K17" t="str">
            <v>L12</v>
          </cell>
          <cell r="L17" t="str">
            <v>D92</v>
          </cell>
        </row>
        <row r="18">
          <cell r="A18">
            <v>8</v>
          </cell>
          <cell r="B18">
            <v>6013925</v>
          </cell>
          <cell r="C18" t="str">
            <v>RASSELET Vincent</v>
          </cell>
          <cell r="D18">
            <v>2099</v>
          </cell>
          <cell r="E18" t="str">
            <v>N° 813</v>
          </cell>
          <cell r="F18" t="str">
            <v/>
          </cell>
          <cell r="G18" t="str">
            <v/>
          </cell>
          <cell r="H18" t="str">
            <v>M</v>
          </cell>
          <cell r="I18">
            <v>10620111</v>
          </cell>
          <cell r="J18" t="str">
            <v>SAINT LAURENT BLANGY  TTI</v>
          </cell>
          <cell r="K18" t="str">
            <v>L10</v>
          </cell>
          <cell r="L18" t="str">
            <v>D62</v>
          </cell>
        </row>
        <row r="19">
          <cell r="A19">
            <v>9</v>
          </cell>
          <cell r="B19">
            <v>616451</v>
          </cell>
          <cell r="C19" t="str">
            <v>ALI Kanate</v>
          </cell>
          <cell r="D19">
            <v>2037</v>
          </cell>
          <cell r="E19">
            <v>20</v>
          </cell>
          <cell r="F19" t="str">
            <v/>
          </cell>
          <cell r="G19" t="str">
            <v/>
          </cell>
          <cell r="H19" t="str">
            <v>M</v>
          </cell>
          <cell r="I19">
            <v>12930610</v>
          </cell>
          <cell r="J19" t="str">
            <v>NOISY LE GRAND CSNTT</v>
          </cell>
          <cell r="K19" t="str">
            <v>L12</v>
          </cell>
          <cell r="L19" t="str">
            <v>D93</v>
          </cell>
        </row>
        <row r="20">
          <cell r="A20">
            <v>10</v>
          </cell>
          <cell r="B20">
            <v>7616775</v>
          </cell>
          <cell r="C20" t="str">
            <v>MARTIN Francois</v>
          </cell>
          <cell r="D20">
            <v>2027</v>
          </cell>
          <cell r="E20">
            <v>20</v>
          </cell>
          <cell r="F20" t="str">
            <v/>
          </cell>
          <cell r="G20" t="str">
            <v/>
          </cell>
          <cell r="H20" t="str">
            <v>M</v>
          </cell>
          <cell r="I20">
            <v>18760004</v>
          </cell>
          <cell r="J20" t="str">
            <v>SPO ROUEN Tennis de Table</v>
          </cell>
          <cell r="K20" t="str">
            <v>L18</v>
          </cell>
          <cell r="L20" t="str">
            <v>D76</v>
          </cell>
        </row>
        <row r="21">
          <cell r="A21">
            <v>11</v>
          </cell>
          <cell r="B21">
            <v>7619785</v>
          </cell>
          <cell r="C21" t="str">
            <v>LEFEBVRE Anthony</v>
          </cell>
          <cell r="D21">
            <v>2022</v>
          </cell>
          <cell r="E21">
            <v>20</v>
          </cell>
          <cell r="F21" t="str">
            <v/>
          </cell>
          <cell r="G21" t="str">
            <v/>
          </cell>
          <cell r="H21" t="str">
            <v>M</v>
          </cell>
          <cell r="I21">
            <v>18760423</v>
          </cell>
          <cell r="J21" t="str">
            <v>JURI TT</v>
          </cell>
          <cell r="K21" t="str">
            <v>L18</v>
          </cell>
          <cell r="L21" t="str">
            <v>D76</v>
          </cell>
        </row>
        <row r="22">
          <cell r="A22">
            <v>12</v>
          </cell>
          <cell r="B22">
            <v>7714588</v>
          </cell>
          <cell r="C22" t="str">
            <v>JOUHANNEAU Thomas</v>
          </cell>
          <cell r="D22">
            <v>2007</v>
          </cell>
          <cell r="E22">
            <v>20</v>
          </cell>
          <cell r="F22" t="str">
            <v/>
          </cell>
          <cell r="G22" t="str">
            <v/>
          </cell>
          <cell r="H22" t="str">
            <v>M</v>
          </cell>
          <cell r="I22">
            <v>12770426</v>
          </cell>
          <cell r="J22" t="str">
            <v>COMBS SENART TT</v>
          </cell>
          <cell r="K22" t="str">
            <v>L12</v>
          </cell>
          <cell r="L22" t="str">
            <v>D77</v>
          </cell>
        </row>
        <row r="23">
          <cell r="A23">
            <v>13</v>
          </cell>
          <cell r="B23">
            <v>1410886</v>
          </cell>
          <cell r="C23" t="str">
            <v>MADELAINE Gaetan</v>
          </cell>
          <cell r="D23">
            <v>1993</v>
          </cell>
          <cell r="E23">
            <v>19</v>
          </cell>
          <cell r="F23" t="str">
            <v/>
          </cell>
          <cell r="G23" t="str">
            <v/>
          </cell>
          <cell r="H23" t="str">
            <v>M</v>
          </cell>
          <cell r="I23">
            <v>17140012</v>
          </cell>
          <cell r="J23" t="str">
            <v>CABOURG AS</v>
          </cell>
          <cell r="K23" t="str">
            <v>L17</v>
          </cell>
          <cell r="L23" t="str">
            <v>D14</v>
          </cell>
        </row>
        <row r="24">
          <cell r="A24">
            <v>14</v>
          </cell>
          <cell r="B24">
            <v>758866</v>
          </cell>
          <cell r="C24" t="str">
            <v>DAOUDI Karim</v>
          </cell>
          <cell r="D24">
            <v>1964</v>
          </cell>
          <cell r="E24">
            <v>19</v>
          </cell>
          <cell r="F24" t="str">
            <v/>
          </cell>
          <cell r="G24" t="str">
            <v/>
          </cell>
          <cell r="H24" t="str">
            <v>M</v>
          </cell>
          <cell r="I24">
            <v>12921458</v>
          </cell>
          <cell r="J24" t="str">
            <v>LEVALLOIS SPORTING CLUB TT</v>
          </cell>
          <cell r="K24" t="str">
            <v>L12</v>
          </cell>
          <cell r="L24" t="str">
            <v>D92</v>
          </cell>
        </row>
        <row r="25">
          <cell r="A25">
            <v>15</v>
          </cell>
          <cell r="B25">
            <v>7624702</v>
          </cell>
          <cell r="C25" t="str">
            <v>PINIER Herve</v>
          </cell>
          <cell r="D25">
            <v>1938</v>
          </cell>
          <cell r="E25">
            <v>19</v>
          </cell>
          <cell r="F25" t="str">
            <v/>
          </cell>
          <cell r="G25" t="str">
            <v/>
          </cell>
          <cell r="H25" t="str">
            <v>M</v>
          </cell>
          <cell r="I25">
            <v>18760004</v>
          </cell>
          <cell r="J25" t="str">
            <v>SPO ROUEN Tennis de Table</v>
          </cell>
          <cell r="K25" t="str">
            <v>L18</v>
          </cell>
          <cell r="L25" t="str">
            <v>D76</v>
          </cell>
        </row>
        <row r="26">
          <cell r="A26">
            <v>16</v>
          </cell>
          <cell r="B26">
            <v>6019595</v>
          </cell>
          <cell r="C26" t="str">
            <v>TRINH François</v>
          </cell>
          <cell r="D26">
            <v>1926</v>
          </cell>
          <cell r="E26">
            <v>19</v>
          </cell>
          <cell r="F26" t="str">
            <v/>
          </cell>
          <cell r="G26" t="str">
            <v/>
          </cell>
          <cell r="H26" t="str">
            <v>M</v>
          </cell>
          <cell r="I26">
            <v>12921458</v>
          </cell>
          <cell r="J26" t="str">
            <v>LEVALLOIS SPORTING CLUB TT</v>
          </cell>
          <cell r="K26" t="str">
            <v>L12</v>
          </cell>
          <cell r="L26" t="str">
            <v>D92</v>
          </cell>
        </row>
        <row r="27">
          <cell r="A27">
            <v>17</v>
          </cell>
          <cell r="B27">
            <v>8014484</v>
          </cell>
          <cell r="C27" t="str">
            <v>DEGUINGAND Andrei</v>
          </cell>
          <cell r="D27">
            <v>1903</v>
          </cell>
          <cell r="E27">
            <v>19</v>
          </cell>
          <cell r="F27" t="str">
            <v/>
          </cell>
          <cell r="G27" t="str">
            <v/>
          </cell>
          <cell r="H27" t="str">
            <v>M</v>
          </cell>
          <cell r="I27">
            <v>19800001</v>
          </cell>
          <cell r="J27" t="str">
            <v>AMIENS STT</v>
          </cell>
          <cell r="K27" t="str">
            <v>L19</v>
          </cell>
          <cell r="L27" t="str">
            <v>D80</v>
          </cell>
        </row>
        <row r="28">
          <cell r="A28">
            <v>18</v>
          </cell>
          <cell r="B28">
            <v>7854399</v>
          </cell>
          <cell r="C28" t="str">
            <v>MUSITELLI Augustin</v>
          </cell>
          <cell r="D28">
            <v>1896</v>
          </cell>
          <cell r="E28">
            <v>18</v>
          </cell>
          <cell r="F28" t="str">
            <v/>
          </cell>
          <cell r="G28" t="str">
            <v/>
          </cell>
          <cell r="H28" t="str">
            <v>M</v>
          </cell>
          <cell r="I28">
            <v>12780496</v>
          </cell>
          <cell r="J28" t="str">
            <v>ELANCOURT CTT</v>
          </cell>
          <cell r="K28" t="str">
            <v>L12</v>
          </cell>
          <cell r="L28" t="str">
            <v>D78</v>
          </cell>
        </row>
        <row r="29">
          <cell r="A29">
            <v>19</v>
          </cell>
          <cell r="B29">
            <v>8010688</v>
          </cell>
          <cell r="C29" t="str">
            <v>DAMAY Thibaut</v>
          </cell>
          <cell r="D29">
            <v>1831</v>
          </cell>
          <cell r="E29">
            <v>18</v>
          </cell>
          <cell r="F29" t="str">
            <v/>
          </cell>
          <cell r="G29" t="str">
            <v/>
          </cell>
          <cell r="H29" t="str">
            <v>M</v>
          </cell>
          <cell r="I29">
            <v>19600074</v>
          </cell>
          <cell r="J29" t="str">
            <v>WAVIGNIES-GODENVILLERS-BRETEUIL</v>
          </cell>
          <cell r="K29" t="str">
            <v>L19</v>
          </cell>
          <cell r="L29" t="str">
            <v>D60</v>
          </cell>
        </row>
        <row r="30">
          <cell r="A30">
            <v>20</v>
          </cell>
          <cell r="B30">
            <v>7630146</v>
          </cell>
          <cell r="C30" t="str">
            <v>PIEDNOEL Cyril</v>
          </cell>
          <cell r="D30">
            <v>1805</v>
          </cell>
          <cell r="E30">
            <v>18</v>
          </cell>
          <cell r="F30" t="str">
            <v/>
          </cell>
          <cell r="G30" t="str">
            <v/>
          </cell>
          <cell r="H30" t="str">
            <v>M</v>
          </cell>
          <cell r="I30">
            <v>18760004</v>
          </cell>
          <cell r="J30" t="str">
            <v>SPO ROUEN Tennis de Table</v>
          </cell>
          <cell r="K30" t="str">
            <v>L18</v>
          </cell>
          <cell r="L30" t="str">
            <v>D76</v>
          </cell>
        </row>
        <row r="31">
          <cell r="A31">
            <v>21</v>
          </cell>
          <cell r="B31">
            <v>7517655</v>
          </cell>
          <cell r="C31" t="str">
            <v>PIMONT NISHIMURA Louis</v>
          </cell>
          <cell r="D31">
            <v>1801</v>
          </cell>
          <cell r="E31">
            <v>18</v>
          </cell>
          <cell r="F31" t="str">
            <v/>
          </cell>
          <cell r="G31" t="str">
            <v/>
          </cell>
          <cell r="H31" t="str">
            <v>M</v>
          </cell>
          <cell r="I31">
            <v>12920049</v>
          </cell>
          <cell r="J31" t="str">
            <v>BOULOGNE BILLANCOURT AC</v>
          </cell>
          <cell r="K31" t="str">
            <v>L12</v>
          </cell>
          <cell r="L31" t="str">
            <v>D92</v>
          </cell>
        </row>
        <row r="32">
          <cell r="A32">
            <v>22</v>
          </cell>
          <cell r="B32">
            <v>2710118</v>
          </cell>
          <cell r="C32" t="str">
            <v>GINE OLIVART Quentin</v>
          </cell>
          <cell r="D32">
            <v>1800</v>
          </cell>
          <cell r="E32">
            <v>18</v>
          </cell>
          <cell r="F32" t="str">
            <v/>
          </cell>
          <cell r="G32" t="str">
            <v/>
          </cell>
          <cell r="H32" t="str">
            <v>M</v>
          </cell>
          <cell r="I32">
            <v>18270089</v>
          </cell>
          <cell r="J32" t="str">
            <v>AMICALE PONG PACY MENILLES</v>
          </cell>
          <cell r="K32" t="str">
            <v>L18</v>
          </cell>
          <cell r="L32" t="str">
            <v>D27</v>
          </cell>
        </row>
        <row r="33">
          <cell r="A33">
            <v>23</v>
          </cell>
          <cell r="B33">
            <v>9432495</v>
          </cell>
          <cell r="C33" t="str">
            <v>EHRET Samuel</v>
          </cell>
          <cell r="D33">
            <v>1796</v>
          </cell>
          <cell r="E33">
            <v>17</v>
          </cell>
          <cell r="F33" t="str">
            <v/>
          </cell>
          <cell r="G33" t="str">
            <v/>
          </cell>
          <cell r="H33" t="str">
            <v>M</v>
          </cell>
          <cell r="I33">
            <v>12940073</v>
          </cell>
          <cell r="J33" t="str">
            <v>FONTENAYSIENNE Union Sportive TT</v>
          </cell>
          <cell r="K33" t="str">
            <v>L12</v>
          </cell>
          <cell r="L33" t="str">
            <v>D94</v>
          </cell>
        </row>
        <row r="34">
          <cell r="A34">
            <v>24</v>
          </cell>
          <cell r="B34">
            <v>9431368</v>
          </cell>
          <cell r="C34" t="str">
            <v>RETAILLEAU Gauvain</v>
          </cell>
          <cell r="D34">
            <v>1790</v>
          </cell>
          <cell r="E34">
            <v>17</v>
          </cell>
          <cell r="F34" t="str">
            <v/>
          </cell>
          <cell r="G34" t="str">
            <v/>
          </cell>
          <cell r="H34" t="str">
            <v>M</v>
          </cell>
          <cell r="I34">
            <v>12940976</v>
          </cell>
          <cell r="J34" t="str">
            <v>VGA ST MAUR US</v>
          </cell>
          <cell r="K34" t="str">
            <v>L12</v>
          </cell>
          <cell r="L34" t="str">
            <v>D94</v>
          </cell>
        </row>
        <row r="35">
          <cell r="A35">
            <v>25</v>
          </cell>
          <cell r="B35">
            <v>7628740</v>
          </cell>
          <cell r="C35" t="str">
            <v>THIEUBAUT Pierre</v>
          </cell>
          <cell r="D35">
            <v>1763</v>
          </cell>
          <cell r="E35">
            <v>17</v>
          </cell>
          <cell r="F35" t="str">
            <v/>
          </cell>
          <cell r="G35" t="str">
            <v/>
          </cell>
          <cell r="H35" t="str">
            <v>M</v>
          </cell>
          <cell r="I35">
            <v>18760157</v>
          </cell>
          <cell r="J35" t="str">
            <v>MONT SAINT AIGNAN TT</v>
          </cell>
          <cell r="K35" t="str">
            <v>L18</v>
          </cell>
          <cell r="L35" t="str">
            <v>D76</v>
          </cell>
        </row>
        <row r="36">
          <cell r="A36">
            <v>26</v>
          </cell>
          <cell r="B36">
            <v>9315011</v>
          </cell>
          <cell r="C36" t="str">
            <v>VALENET Edouard</v>
          </cell>
          <cell r="D36">
            <v>1740</v>
          </cell>
          <cell r="E36">
            <v>17</v>
          </cell>
          <cell r="F36" t="str">
            <v/>
          </cell>
          <cell r="G36" t="str">
            <v/>
          </cell>
          <cell r="H36" t="str">
            <v>M</v>
          </cell>
          <cell r="I36">
            <v>12921458</v>
          </cell>
          <cell r="J36" t="str">
            <v>LEVALLOIS SPORTING CLUB TT</v>
          </cell>
          <cell r="K36" t="str">
            <v>L12</v>
          </cell>
          <cell r="L36" t="str">
            <v>D92</v>
          </cell>
        </row>
        <row r="37">
          <cell r="A37">
            <v>27</v>
          </cell>
          <cell r="B37">
            <v>7632781</v>
          </cell>
          <cell r="C37" t="str">
            <v>LEJEUNE Romain</v>
          </cell>
          <cell r="D37">
            <v>1732</v>
          </cell>
          <cell r="E37">
            <v>17</v>
          </cell>
          <cell r="F37" t="str">
            <v/>
          </cell>
          <cell r="G37" t="str">
            <v/>
          </cell>
          <cell r="H37" t="str">
            <v>M</v>
          </cell>
          <cell r="I37">
            <v>18760036</v>
          </cell>
          <cell r="J37" t="str">
            <v>DIEPPE UNIVERSITAIRE CLUB</v>
          </cell>
          <cell r="K37" t="str">
            <v>L18</v>
          </cell>
          <cell r="L37" t="str">
            <v>D76</v>
          </cell>
        </row>
        <row r="38">
          <cell r="A38">
            <v>28</v>
          </cell>
          <cell r="B38">
            <v>7632463</v>
          </cell>
          <cell r="C38" t="str">
            <v>LECOCQ Kévin</v>
          </cell>
          <cell r="D38">
            <v>1718</v>
          </cell>
          <cell r="E38">
            <v>17</v>
          </cell>
          <cell r="F38" t="str">
            <v/>
          </cell>
          <cell r="G38" t="str">
            <v/>
          </cell>
          <cell r="H38" t="str">
            <v>M</v>
          </cell>
          <cell r="I38">
            <v>18760018</v>
          </cell>
          <cell r="J38" t="str">
            <v>CP QUEVILLAIS</v>
          </cell>
          <cell r="K38" t="str">
            <v>L18</v>
          </cell>
          <cell r="L38" t="str">
            <v>D76</v>
          </cell>
        </row>
        <row r="39">
          <cell r="A39">
            <v>29</v>
          </cell>
          <cell r="B39">
            <v>7516393</v>
          </cell>
          <cell r="C39" t="str">
            <v>AMON Tom</v>
          </cell>
          <cell r="D39">
            <v>1713</v>
          </cell>
          <cell r="E39">
            <v>17</v>
          </cell>
          <cell r="F39" t="str">
            <v/>
          </cell>
          <cell r="G39" t="str">
            <v/>
          </cell>
          <cell r="H39" t="str">
            <v>M</v>
          </cell>
          <cell r="I39">
            <v>12940052</v>
          </cell>
          <cell r="J39" t="str">
            <v>CHARENTON TENNIS DE TABLE</v>
          </cell>
          <cell r="K39" t="str">
            <v>L12</v>
          </cell>
          <cell r="L39" t="str">
            <v>D94</v>
          </cell>
        </row>
        <row r="40">
          <cell r="A40">
            <v>30</v>
          </cell>
          <cell r="B40">
            <v>7622732</v>
          </cell>
          <cell r="C40" t="str">
            <v>FAVERESSE Dylan</v>
          </cell>
          <cell r="D40">
            <v>1693</v>
          </cell>
          <cell r="E40">
            <v>16</v>
          </cell>
          <cell r="F40" t="str">
            <v/>
          </cell>
          <cell r="G40" t="str">
            <v/>
          </cell>
          <cell r="H40" t="str">
            <v>M</v>
          </cell>
          <cell r="I40">
            <v>18760007</v>
          </cell>
          <cell r="J40" t="str">
            <v>CEP ST NICOLAS ALIERMONT</v>
          </cell>
          <cell r="K40" t="str">
            <v>L18</v>
          </cell>
          <cell r="L40" t="str">
            <v>D76</v>
          </cell>
        </row>
        <row r="41">
          <cell r="A41">
            <v>31</v>
          </cell>
          <cell r="B41">
            <v>9225667</v>
          </cell>
          <cell r="C41" t="str">
            <v>ZHAO Antoine</v>
          </cell>
          <cell r="D41">
            <v>1688</v>
          </cell>
          <cell r="E41">
            <v>16</v>
          </cell>
          <cell r="F41" t="str">
            <v/>
          </cell>
          <cell r="G41" t="str">
            <v/>
          </cell>
          <cell r="H41" t="str">
            <v>M</v>
          </cell>
          <cell r="I41">
            <v>12921190</v>
          </cell>
          <cell r="J41" t="str">
            <v>ISSY-LES-MOULINEAUX</v>
          </cell>
          <cell r="K41" t="str">
            <v>L12</v>
          </cell>
          <cell r="L41" t="str">
            <v>D92</v>
          </cell>
        </row>
        <row r="42">
          <cell r="A42">
            <v>32</v>
          </cell>
          <cell r="B42">
            <v>7615114</v>
          </cell>
          <cell r="C42" t="str">
            <v>MAINNEMARE Cyril</v>
          </cell>
          <cell r="D42">
            <v>1685</v>
          </cell>
          <cell r="E42">
            <v>16</v>
          </cell>
          <cell r="F42" t="str">
            <v/>
          </cell>
          <cell r="G42" t="str">
            <v/>
          </cell>
          <cell r="H42" t="str">
            <v>M</v>
          </cell>
          <cell r="I42">
            <v>18760007</v>
          </cell>
          <cell r="J42" t="str">
            <v>CEP ST NICOLAS ALIERMONT</v>
          </cell>
          <cell r="K42" t="str">
            <v>L18</v>
          </cell>
          <cell r="L42" t="str">
            <v>D76</v>
          </cell>
        </row>
        <row r="43">
          <cell r="A43">
            <v>33</v>
          </cell>
          <cell r="B43">
            <v>3815585</v>
          </cell>
          <cell r="C43" t="str">
            <v>DILOU Armand</v>
          </cell>
          <cell r="D43">
            <v>1684</v>
          </cell>
          <cell r="E43">
            <v>16</v>
          </cell>
          <cell r="F43" t="str">
            <v/>
          </cell>
          <cell r="G43" t="str">
            <v/>
          </cell>
          <cell r="H43" t="str">
            <v>M</v>
          </cell>
          <cell r="I43">
            <v>19800011</v>
          </cell>
          <cell r="J43" t="str">
            <v>EPPEVILLE TT</v>
          </cell>
          <cell r="K43" t="str">
            <v>L19</v>
          </cell>
          <cell r="L43" t="str">
            <v>D80</v>
          </cell>
        </row>
        <row r="44">
          <cell r="A44">
            <v>34</v>
          </cell>
          <cell r="B44">
            <v>7631831</v>
          </cell>
          <cell r="C44" t="str">
            <v>CROGUENNEC Gaël</v>
          </cell>
          <cell r="D44">
            <v>1668</v>
          </cell>
          <cell r="E44">
            <v>16</v>
          </cell>
          <cell r="F44" t="str">
            <v/>
          </cell>
          <cell r="G44" t="str">
            <v/>
          </cell>
          <cell r="H44" t="str">
            <v>M</v>
          </cell>
          <cell r="I44">
            <v>18760004</v>
          </cell>
          <cell r="J44" t="str">
            <v>SPO ROUEN Tennis de Table</v>
          </cell>
          <cell r="K44" t="str">
            <v>L18</v>
          </cell>
          <cell r="L44" t="str">
            <v>D76</v>
          </cell>
        </row>
        <row r="45">
          <cell r="A45">
            <v>35</v>
          </cell>
          <cell r="B45">
            <v>6017629</v>
          </cell>
          <cell r="C45" t="str">
            <v>STERCKEMAN Nicolas</v>
          </cell>
          <cell r="D45">
            <v>1656</v>
          </cell>
          <cell r="E45">
            <v>16</v>
          </cell>
          <cell r="F45" t="str">
            <v/>
          </cell>
          <cell r="G45" t="str">
            <v/>
          </cell>
          <cell r="H45" t="str">
            <v>M</v>
          </cell>
          <cell r="I45">
            <v>19600074</v>
          </cell>
          <cell r="J45" t="str">
            <v>WAVIGNIES-GODENVILLERS-BRETEUIL</v>
          </cell>
          <cell r="K45" t="str">
            <v>L19</v>
          </cell>
          <cell r="L45" t="str">
            <v>D60</v>
          </cell>
        </row>
        <row r="46">
          <cell r="A46">
            <v>36</v>
          </cell>
          <cell r="B46">
            <v>7624569</v>
          </cell>
          <cell r="C46" t="str">
            <v>LETELLIER Jerome</v>
          </cell>
          <cell r="D46">
            <v>1655</v>
          </cell>
          <cell r="E46">
            <v>16</v>
          </cell>
          <cell r="F46" t="str">
            <v/>
          </cell>
          <cell r="G46" t="str">
            <v/>
          </cell>
          <cell r="H46" t="str">
            <v>M</v>
          </cell>
          <cell r="I46">
            <v>18760018</v>
          </cell>
          <cell r="J46" t="str">
            <v>CP QUEVILLAIS</v>
          </cell>
          <cell r="K46" t="str">
            <v>L18</v>
          </cell>
          <cell r="L46" t="str">
            <v>D76</v>
          </cell>
        </row>
        <row r="47">
          <cell r="A47">
            <v>37</v>
          </cell>
          <cell r="B47">
            <v>9438556</v>
          </cell>
          <cell r="C47" t="str">
            <v>PAPEGAY Clement</v>
          </cell>
          <cell r="D47">
            <v>1650</v>
          </cell>
          <cell r="E47">
            <v>16</v>
          </cell>
          <cell r="F47" t="str">
            <v/>
          </cell>
          <cell r="G47" t="str">
            <v/>
          </cell>
          <cell r="H47" t="str">
            <v>M</v>
          </cell>
          <cell r="I47">
            <v>12940073</v>
          </cell>
          <cell r="J47" t="str">
            <v>FONTENAYSIENNE Union Sportive TT</v>
          </cell>
          <cell r="K47" t="str">
            <v>L12</v>
          </cell>
          <cell r="L47" t="str">
            <v>D94</v>
          </cell>
        </row>
        <row r="48">
          <cell r="A48">
            <v>38</v>
          </cell>
          <cell r="B48">
            <v>6017847</v>
          </cell>
          <cell r="C48" t="str">
            <v>SAIM Hugo</v>
          </cell>
          <cell r="D48">
            <v>1626</v>
          </cell>
          <cell r="E48">
            <v>16</v>
          </cell>
          <cell r="F48" t="str">
            <v/>
          </cell>
          <cell r="G48" t="str">
            <v/>
          </cell>
          <cell r="H48" t="str">
            <v>M</v>
          </cell>
          <cell r="I48">
            <v>19600074</v>
          </cell>
          <cell r="J48" t="str">
            <v>WAVIGNIES-GODENVILLERS-BRETEUIL</v>
          </cell>
          <cell r="K48" t="str">
            <v>L19</v>
          </cell>
          <cell r="L48" t="str">
            <v>D60</v>
          </cell>
        </row>
        <row r="49">
          <cell r="A49">
            <v>39</v>
          </cell>
          <cell r="B49">
            <v>7516783</v>
          </cell>
          <cell r="C49" t="str">
            <v>ANDREAN Matthieu</v>
          </cell>
          <cell r="D49">
            <v>1620</v>
          </cell>
          <cell r="E49">
            <v>16</v>
          </cell>
          <cell r="F49" t="str">
            <v/>
          </cell>
          <cell r="G49" t="str">
            <v/>
          </cell>
          <cell r="H49" t="str">
            <v>M</v>
          </cell>
          <cell r="I49">
            <v>12750141</v>
          </cell>
          <cell r="J49" t="str">
            <v>U S METRO</v>
          </cell>
          <cell r="K49" t="str">
            <v>L12</v>
          </cell>
          <cell r="L49" t="str">
            <v>D75</v>
          </cell>
        </row>
        <row r="50">
          <cell r="A50">
            <v>40</v>
          </cell>
          <cell r="B50">
            <v>7627321</v>
          </cell>
          <cell r="C50" t="str">
            <v>PATROU Benoit</v>
          </cell>
          <cell r="D50">
            <v>1593</v>
          </cell>
          <cell r="E50">
            <v>15</v>
          </cell>
          <cell r="F50" t="str">
            <v/>
          </cell>
          <cell r="G50" t="str">
            <v/>
          </cell>
          <cell r="H50" t="str">
            <v>M</v>
          </cell>
          <cell r="I50">
            <v>18760351</v>
          </cell>
          <cell r="J50" t="str">
            <v>FRANQUEVILLE ST PIERRE</v>
          </cell>
          <cell r="K50" t="str">
            <v>L18</v>
          </cell>
          <cell r="L50" t="str">
            <v>D76</v>
          </cell>
        </row>
        <row r="51">
          <cell r="A51">
            <v>41</v>
          </cell>
          <cell r="B51">
            <v>7635736</v>
          </cell>
          <cell r="C51" t="str">
            <v>HOULE Alexandre</v>
          </cell>
          <cell r="D51">
            <v>1584</v>
          </cell>
          <cell r="E51">
            <v>15</v>
          </cell>
          <cell r="F51" t="str">
            <v/>
          </cell>
          <cell r="G51" t="str">
            <v/>
          </cell>
          <cell r="H51" t="str">
            <v>M</v>
          </cell>
          <cell r="I51">
            <v>18760036</v>
          </cell>
          <cell r="J51" t="str">
            <v>DIEPPE UNIVERSITAIRE CLUB</v>
          </cell>
          <cell r="K51" t="str">
            <v>L18</v>
          </cell>
          <cell r="L51" t="str">
            <v>D76</v>
          </cell>
        </row>
        <row r="52">
          <cell r="A52">
            <v>42</v>
          </cell>
          <cell r="B52">
            <v>9241391</v>
          </cell>
          <cell r="C52" t="str">
            <v>VIEL Sébastien</v>
          </cell>
          <cell r="D52">
            <v>1580</v>
          </cell>
          <cell r="E52">
            <v>15</v>
          </cell>
          <cell r="F52" t="str">
            <v/>
          </cell>
          <cell r="G52" t="str">
            <v/>
          </cell>
          <cell r="H52" t="str">
            <v>M</v>
          </cell>
          <cell r="I52">
            <v>12930928</v>
          </cell>
          <cell r="J52" t="str">
            <v>NEUILLY SUR MARNE TT</v>
          </cell>
          <cell r="K52" t="str">
            <v>L12</v>
          </cell>
          <cell r="L52" t="str">
            <v>D93</v>
          </cell>
        </row>
        <row r="53">
          <cell r="A53">
            <v>43</v>
          </cell>
          <cell r="B53">
            <v>7630102</v>
          </cell>
          <cell r="C53" t="str">
            <v>LANDELLE Jonathan</v>
          </cell>
          <cell r="D53">
            <v>1562</v>
          </cell>
          <cell r="E53">
            <v>15</v>
          </cell>
          <cell r="F53" t="str">
            <v/>
          </cell>
          <cell r="G53" t="str">
            <v/>
          </cell>
          <cell r="H53" t="str">
            <v>M</v>
          </cell>
          <cell r="I53">
            <v>18760036</v>
          </cell>
          <cell r="J53" t="str">
            <v>DIEPPE UNIVERSITAIRE CLUB</v>
          </cell>
          <cell r="K53" t="str">
            <v>L18</v>
          </cell>
          <cell r="L53" t="str">
            <v>D76</v>
          </cell>
        </row>
        <row r="54">
          <cell r="A54">
            <v>44</v>
          </cell>
          <cell r="B54">
            <v>804534</v>
          </cell>
          <cell r="C54" t="str">
            <v>CARLIE Philippe</v>
          </cell>
          <cell r="D54">
            <v>1551</v>
          </cell>
          <cell r="E54">
            <v>15</v>
          </cell>
          <cell r="F54" t="str">
            <v/>
          </cell>
          <cell r="G54" t="str">
            <v/>
          </cell>
          <cell r="H54" t="str">
            <v>M</v>
          </cell>
          <cell r="I54">
            <v>18760157</v>
          </cell>
          <cell r="J54" t="str">
            <v>MONT SAINT AIGNAN TT</v>
          </cell>
          <cell r="K54" t="str">
            <v>L18</v>
          </cell>
          <cell r="L54" t="str">
            <v>D76</v>
          </cell>
        </row>
        <row r="55">
          <cell r="A55">
            <v>45</v>
          </cell>
          <cell r="B55">
            <v>8016475</v>
          </cell>
          <cell r="C55" t="str">
            <v>CHAHIR Ala-eddine</v>
          </cell>
          <cell r="D55">
            <v>1538</v>
          </cell>
          <cell r="E55">
            <v>15</v>
          </cell>
          <cell r="F55" t="str">
            <v/>
          </cell>
          <cell r="G55" t="str">
            <v/>
          </cell>
          <cell r="H55" t="str">
            <v>M</v>
          </cell>
          <cell r="I55">
            <v>19800001</v>
          </cell>
          <cell r="J55" t="str">
            <v>AMIENS STT</v>
          </cell>
          <cell r="K55" t="str">
            <v>L19</v>
          </cell>
          <cell r="L55" t="str">
            <v>D80</v>
          </cell>
        </row>
        <row r="56">
          <cell r="A56">
            <v>46</v>
          </cell>
          <cell r="B56">
            <v>6019207</v>
          </cell>
          <cell r="C56" t="str">
            <v>FARDEL Kylian</v>
          </cell>
          <cell r="D56">
            <v>1535</v>
          </cell>
          <cell r="E56">
            <v>15</v>
          </cell>
          <cell r="F56" t="str">
            <v/>
          </cell>
          <cell r="G56" t="str">
            <v/>
          </cell>
          <cell r="H56" t="str">
            <v>M</v>
          </cell>
          <cell r="I56">
            <v>19600074</v>
          </cell>
          <cell r="J56" t="str">
            <v>WAVIGNIES-GODENVILLERS-BRETEUIL</v>
          </cell>
          <cell r="K56" t="str">
            <v>L19</v>
          </cell>
          <cell r="L56" t="str">
            <v>D60</v>
          </cell>
        </row>
        <row r="57">
          <cell r="A57">
            <v>47</v>
          </cell>
          <cell r="B57">
            <v>9318922</v>
          </cell>
          <cell r="C57" t="str">
            <v>KHALIFA Kylian</v>
          </cell>
          <cell r="D57">
            <v>1521</v>
          </cell>
          <cell r="E57">
            <v>15</v>
          </cell>
          <cell r="F57" t="str">
            <v/>
          </cell>
          <cell r="G57" t="str">
            <v/>
          </cell>
          <cell r="H57" t="str">
            <v>M</v>
          </cell>
          <cell r="I57">
            <v>19800001</v>
          </cell>
          <cell r="J57" t="str">
            <v>AMIENS STT</v>
          </cell>
          <cell r="K57" t="str">
            <v>L19</v>
          </cell>
          <cell r="L57" t="str">
            <v>D80</v>
          </cell>
        </row>
        <row r="58">
          <cell r="A58">
            <v>48</v>
          </cell>
          <cell r="B58">
            <v>7627363</v>
          </cell>
          <cell r="C58" t="str">
            <v>LANCHON Kevin</v>
          </cell>
          <cell r="D58">
            <v>1506</v>
          </cell>
          <cell r="E58">
            <v>15</v>
          </cell>
          <cell r="F58" t="str">
            <v/>
          </cell>
          <cell r="G58" t="str">
            <v/>
          </cell>
          <cell r="H58" t="str">
            <v>M</v>
          </cell>
          <cell r="I58">
            <v>18760004</v>
          </cell>
          <cell r="J58" t="str">
            <v>SPO ROUEN Tennis de Table</v>
          </cell>
          <cell r="K58" t="str">
            <v>L18</v>
          </cell>
          <cell r="L58" t="str">
            <v>D76</v>
          </cell>
        </row>
        <row r="59">
          <cell r="A59">
            <v>49</v>
          </cell>
          <cell r="B59">
            <v>8015266</v>
          </cell>
          <cell r="C59" t="str">
            <v>MAHAUT Jean</v>
          </cell>
          <cell r="D59">
            <v>1493</v>
          </cell>
          <cell r="E59">
            <v>14</v>
          </cell>
          <cell r="F59" t="str">
            <v/>
          </cell>
          <cell r="G59" t="str">
            <v/>
          </cell>
          <cell r="H59" t="str">
            <v>M</v>
          </cell>
          <cell r="I59">
            <v>19800040</v>
          </cell>
          <cell r="J59" t="str">
            <v>MOREUIL PPC</v>
          </cell>
          <cell r="K59" t="str">
            <v>L19</v>
          </cell>
          <cell r="L59" t="str">
            <v>D80</v>
          </cell>
        </row>
        <row r="60">
          <cell r="A60">
            <v>50</v>
          </cell>
          <cell r="B60">
            <v>7614083</v>
          </cell>
          <cell r="C60" t="str">
            <v>VASSEUR Julien</v>
          </cell>
          <cell r="D60">
            <v>1493</v>
          </cell>
          <cell r="E60">
            <v>14</v>
          </cell>
          <cell r="F60" t="str">
            <v/>
          </cell>
          <cell r="G60" t="str">
            <v/>
          </cell>
          <cell r="H60" t="str">
            <v>M</v>
          </cell>
          <cell r="I60">
            <v>18760007</v>
          </cell>
          <cell r="J60" t="str">
            <v>CEP ST NICOLAS ALIERMONT</v>
          </cell>
          <cell r="K60" t="str">
            <v>L18</v>
          </cell>
          <cell r="L60" t="str">
            <v>D76</v>
          </cell>
        </row>
        <row r="61">
          <cell r="A61">
            <v>51</v>
          </cell>
          <cell r="B61">
            <v>7617059</v>
          </cell>
          <cell r="C61" t="str">
            <v>DUBOS Nicolas</v>
          </cell>
          <cell r="D61">
            <v>1480</v>
          </cell>
          <cell r="E61">
            <v>14</v>
          </cell>
          <cell r="F61" t="str">
            <v/>
          </cell>
          <cell r="G61" t="str">
            <v/>
          </cell>
          <cell r="H61" t="str">
            <v>M</v>
          </cell>
          <cell r="I61">
            <v>18760291</v>
          </cell>
          <cell r="J61" t="str">
            <v>MONTIVILLLIERS T de TABLE</v>
          </cell>
          <cell r="K61" t="str">
            <v>L18</v>
          </cell>
          <cell r="L61" t="str">
            <v>D76</v>
          </cell>
        </row>
        <row r="62">
          <cell r="A62">
            <v>52</v>
          </cell>
          <cell r="B62">
            <v>7632710</v>
          </cell>
          <cell r="C62" t="str">
            <v>VINCENT Rémi</v>
          </cell>
          <cell r="D62">
            <v>1478</v>
          </cell>
          <cell r="E62">
            <v>14</v>
          </cell>
          <cell r="F62" t="str">
            <v/>
          </cell>
          <cell r="G62" t="str">
            <v/>
          </cell>
          <cell r="H62" t="str">
            <v>M</v>
          </cell>
          <cell r="I62">
            <v>18760351</v>
          </cell>
          <cell r="J62" t="str">
            <v>FRANQUEVILLE ST PIERRE</v>
          </cell>
          <cell r="K62" t="str">
            <v>L18</v>
          </cell>
          <cell r="L62" t="str">
            <v>D76</v>
          </cell>
        </row>
        <row r="63">
          <cell r="A63">
            <v>53</v>
          </cell>
          <cell r="B63">
            <v>8016778</v>
          </cell>
          <cell r="C63" t="str">
            <v>DEBLOCK Vivien</v>
          </cell>
          <cell r="D63">
            <v>1476</v>
          </cell>
          <cell r="E63">
            <v>14</v>
          </cell>
          <cell r="F63" t="str">
            <v/>
          </cell>
          <cell r="G63" t="str">
            <v/>
          </cell>
          <cell r="H63" t="str">
            <v>M</v>
          </cell>
          <cell r="I63">
            <v>19800011</v>
          </cell>
          <cell r="J63" t="str">
            <v>EPPEVILLE TT</v>
          </cell>
          <cell r="K63" t="str">
            <v>L19</v>
          </cell>
          <cell r="L63" t="str">
            <v>D80</v>
          </cell>
        </row>
        <row r="64">
          <cell r="A64">
            <v>54</v>
          </cell>
          <cell r="B64">
            <v>7610342</v>
          </cell>
          <cell r="C64" t="str">
            <v>VITCOQ Mathias</v>
          </cell>
          <cell r="D64">
            <v>1473</v>
          </cell>
          <cell r="E64">
            <v>14</v>
          </cell>
          <cell r="F64" t="str">
            <v/>
          </cell>
          <cell r="G64" t="str">
            <v/>
          </cell>
          <cell r="H64" t="str">
            <v>M</v>
          </cell>
          <cell r="I64">
            <v>18760320</v>
          </cell>
          <cell r="J64" t="str">
            <v>ASM AMFREVILLE TT</v>
          </cell>
          <cell r="K64" t="str">
            <v>L18</v>
          </cell>
          <cell r="L64" t="str">
            <v>D76</v>
          </cell>
        </row>
        <row r="65">
          <cell r="A65">
            <v>55</v>
          </cell>
          <cell r="B65">
            <v>629169</v>
          </cell>
          <cell r="C65" t="str">
            <v>MULLET Antoine</v>
          </cell>
          <cell r="D65">
            <v>1457</v>
          </cell>
          <cell r="E65">
            <v>14</v>
          </cell>
          <cell r="F65" t="str">
            <v/>
          </cell>
          <cell r="G65" t="str">
            <v/>
          </cell>
          <cell r="H65" t="str">
            <v>M</v>
          </cell>
          <cell r="I65">
            <v>10590194</v>
          </cell>
          <cell r="J65" t="str">
            <v>RONCQ ULJAP</v>
          </cell>
          <cell r="K65" t="str">
            <v>L10</v>
          </cell>
          <cell r="L65" t="str">
            <v>D59</v>
          </cell>
        </row>
        <row r="66">
          <cell r="A66">
            <v>56</v>
          </cell>
          <cell r="B66">
            <v>7636562</v>
          </cell>
          <cell r="C66" t="str">
            <v>MAGGINI Ludovic</v>
          </cell>
          <cell r="D66">
            <v>1456</v>
          </cell>
          <cell r="E66">
            <v>14</v>
          </cell>
          <cell r="F66" t="str">
            <v/>
          </cell>
          <cell r="G66" t="str">
            <v/>
          </cell>
          <cell r="H66" t="str">
            <v>M</v>
          </cell>
          <cell r="I66">
            <v>18760025</v>
          </cell>
          <cell r="J66" t="str">
            <v>CS AUFFAY</v>
          </cell>
          <cell r="K66" t="str">
            <v>L18</v>
          </cell>
          <cell r="L66" t="str">
            <v>D76</v>
          </cell>
        </row>
        <row r="67">
          <cell r="A67">
            <v>57</v>
          </cell>
          <cell r="B67">
            <v>7616845</v>
          </cell>
          <cell r="C67" t="str">
            <v>DUBUC Clement</v>
          </cell>
          <cell r="D67">
            <v>1437</v>
          </cell>
          <cell r="E67">
            <v>14</v>
          </cell>
          <cell r="F67" t="str">
            <v/>
          </cell>
          <cell r="G67" t="str">
            <v/>
          </cell>
          <cell r="H67" t="str">
            <v>M</v>
          </cell>
          <cell r="I67">
            <v>18760449</v>
          </cell>
          <cell r="J67" t="str">
            <v>NORVILLE</v>
          </cell>
          <cell r="K67" t="str">
            <v>L18</v>
          </cell>
          <cell r="L67" t="str">
            <v>D76</v>
          </cell>
        </row>
        <row r="68">
          <cell r="A68">
            <v>58</v>
          </cell>
          <cell r="B68">
            <v>7629025</v>
          </cell>
          <cell r="C68" t="str">
            <v>QUERNIARD Killian</v>
          </cell>
          <cell r="D68">
            <v>1434</v>
          </cell>
          <cell r="E68">
            <v>14</v>
          </cell>
          <cell r="F68" t="str">
            <v/>
          </cell>
          <cell r="G68" t="str">
            <v/>
          </cell>
          <cell r="H68" t="str">
            <v>M</v>
          </cell>
          <cell r="I68">
            <v>18760036</v>
          </cell>
          <cell r="J68" t="str">
            <v>DIEPPE UNIVERSITAIRE CLUB</v>
          </cell>
          <cell r="K68" t="str">
            <v>L18</v>
          </cell>
          <cell r="L68" t="str">
            <v>D76</v>
          </cell>
        </row>
        <row r="69">
          <cell r="A69">
            <v>59</v>
          </cell>
          <cell r="B69">
            <v>8017095</v>
          </cell>
          <cell r="C69" t="str">
            <v>COSSART Theo</v>
          </cell>
          <cell r="D69">
            <v>1425</v>
          </cell>
          <cell r="E69">
            <v>14</v>
          </cell>
          <cell r="F69" t="str">
            <v/>
          </cell>
          <cell r="G69" t="str">
            <v/>
          </cell>
          <cell r="H69" t="str">
            <v>M</v>
          </cell>
          <cell r="I69">
            <v>19800061</v>
          </cell>
          <cell r="J69" t="str">
            <v>VILLE LE MARCLET-FLIXECOURT ENT</v>
          </cell>
          <cell r="K69" t="str">
            <v>L19</v>
          </cell>
          <cell r="L69" t="str">
            <v>D80</v>
          </cell>
        </row>
        <row r="70">
          <cell r="A70">
            <v>60</v>
          </cell>
          <cell r="B70">
            <v>7631648</v>
          </cell>
          <cell r="C70" t="str">
            <v>VANDERHAEGHE Mathieu</v>
          </cell>
          <cell r="D70">
            <v>1423</v>
          </cell>
          <cell r="E70">
            <v>14</v>
          </cell>
          <cell r="F70" t="str">
            <v/>
          </cell>
          <cell r="G70" t="str">
            <v/>
          </cell>
          <cell r="H70" t="str">
            <v>M</v>
          </cell>
          <cell r="I70">
            <v>18760036</v>
          </cell>
          <cell r="J70" t="str">
            <v>DIEPPE UNIVERSITAIRE CLUB</v>
          </cell>
          <cell r="K70" t="str">
            <v>L18</v>
          </cell>
          <cell r="L70" t="str">
            <v>D76</v>
          </cell>
        </row>
        <row r="71">
          <cell r="A71">
            <v>61</v>
          </cell>
          <cell r="B71">
            <v>7833913</v>
          </cell>
          <cell r="C71" t="str">
            <v>DEVISMES Jérôme</v>
          </cell>
          <cell r="D71">
            <v>1415</v>
          </cell>
          <cell r="E71">
            <v>14</v>
          </cell>
          <cell r="F71" t="str">
            <v/>
          </cell>
          <cell r="G71" t="str">
            <v/>
          </cell>
          <cell r="H71" t="str">
            <v>M</v>
          </cell>
          <cell r="I71">
            <v>12780905</v>
          </cell>
          <cell r="J71" t="str">
            <v>PLAISIROIS CP</v>
          </cell>
          <cell r="K71" t="str">
            <v>L12</v>
          </cell>
          <cell r="L71" t="str">
            <v>D78</v>
          </cell>
        </row>
        <row r="72">
          <cell r="A72">
            <v>62</v>
          </cell>
          <cell r="B72">
            <v>9243794</v>
          </cell>
          <cell r="C72" t="str">
            <v>VASQUES GHIRARDI Enzo</v>
          </cell>
          <cell r="D72">
            <v>1410</v>
          </cell>
          <cell r="E72">
            <v>14</v>
          </cell>
          <cell r="F72" t="str">
            <v/>
          </cell>
          <cell r="G72" t="str">
            <v/>
          </cell>
          <cell r="H72" t="str">
            <v>M</v>
          </cell>
          <cell r="I72">
            <v>12921458</v>
          </cell>
          <cell r="J72" t="str">
            <v>LEVALLOIS SPORTING CLUB TT</v>
          </cell>
          <cell r="K72" t="str">
            <v>L12</v>
          </cell>
          <cell r="L72" t="str">
            <v>D92</v>
          </cell>
        </row>
        <row r="73">
          <cell r="A73">
            <v>63</v>
          </cell>
          <cell r="B73">
            <v>7629021</v>
          </cell>
          <cell r="C73" t="str">
            <v>BATEL Sophie</v>
          </cell>
          <cell r="D73">
            <v>1405</v>
          </cell>
          <cell r="E73">
            <v>14</v>
          </cell>
          <cell r="F73" t="str">
            <v/>
          </cell>
          <cell r="G73" t="str">
            <v/>
          </cell>
          <cell r="H73" t="str">
            <v>F</v>
          </cell>
          <cell r="I73">
            <v>18760011</v>
          </cell>
          <cell r="J73" t="str">
            <v>S SOTTEVILLAIS CHEMN C</v>
          </cell>
          <cell r="K73" t="str">
            <v>L18</v>
          </cell>
          <cell r="L73" t="str">
            <v>D76</v>
          </cell>
        </row>
        <row r="74">
          <cell r="A74">
            <v>64</v>
          </cell>
          <cell r="B74">
            <v>6017846</v>
          </cell>
          <cell r="C74" t="str">
            <v>SAIM Cameron</v>
          </cell>
          <cell r="D74">
            <v>1399</v>
          </cell>
          <cell r="E74">
            <v>13</v>
          </cell>
          <cell r="F74" t="str">
            <v/>
          </cell>
          <cell r="G74" t="str">
            <v/>
          </cell>
          <cell r="H74" t="str">
            <v>M</v>
          </cell>
          <cell r="I74">
            <v>19600074</v>
          </cell>
          <cell r="J74" t="str">
            <v>WAVIGNIES-GODENVILLERS-BRETEUIL</v>
          </cell>
          <cell r="K74" t="str">
            <v>L19</v>
          </cell>
          <cell r="L74" t="str">
            <v>D60</v>
          </cell>
        </row>
        <row r="75">
          <cell r="A75">
            <v>65</v>
          </cell>
          <cell r="B75">
            <v>5618927</v>
          </cell>
          <cell r="C75" t="str">
            <v>BRANDON Pascal</v>
          </cell>
          <cell r="D75">
            <v>1393</v>
          </cell>
          <cell r="E75">
            <v>13</v>
          </cell>
          <cell r="F75" t="str">
            <v/>
          </cell>
          <cell r="G75" t="str">
            <v/>
          </cell>
          <cell r="H75" t="str">
            <v>M</v>
          </cell>
          <cell r="I75" t="str">
            <v>07560056</v>
          </cell>
          <cell r="J75" t="str">
            <v>T.T. GOURINOIS</v>
          </cell>
          <cell r="K75" t="str">
            <v>L07</v>
          </cell>
          <cell r="L75" t="str">
            <v>D56</v>
          </cell>
        </row>
        <row r="76">
          <cell r="A76">
            <v>66</v>
          </cell>
          <cell r="B76">
            <v>7724500</v>
          </cell>
          <cell r="C76" t="str">
            <v>LE DEUC Benjamin</v>
          </cell>
          <cell r="D76">
            <v>1377</v>
          </cell>
          <cell r="E76">
            <v>13</v>
          </cell>
          <cell r="F76" t="str">
            <v/>
          </cell>
          <cell r="G76" t="str">
            <v/>
          </cell>
          <cell r="H76" t="str">
            <v>M</v>
          </cell>
          <cell r="I76">
            <v>12771170</v>
          </cell>
          <cell r="J76" t="str">
            <v>UMS TT PONTAULT COMBAULT</v>
          </cell>
          <cell r="K76" t="str">
            <v>L12</v>
          </cell>
          <cell r="L76" t="str">
            <v>D77</v>
          </cell>
        </row>
        <row r="77">
          <cell r="A77">
            <v>67</v>
          </cell>
          <cell r="B77">
            <v>7630497</v>
          </cell>
          <cell r="C77" t="str">
            <v>FORT Allan</v>
          </cell>
          <cell r="D77">
            <v>1349</v>
          </cell>
          <cell r="E77">
            <v>13</v>
          </cell>
          <cell r="F77" t="str">
            <v/>
          </cell>
          <cell r="G77" t="str">
            <v/>
          </cell>
          <cell r="H77" t="str">
            <v>M</v>
          </cell>
          <cell r="I77">
            <v>18760320</v>
          </cell>
          <cell r="J77" t="str">
            <v>ASM AMFREVILLE TT</v>
          </cell>
          <cell r="K77" t="str">
            <v>L18</v>
          </cell>
          <cell r="L77" t="str">
            <v>D76</v>
          </cell>
        </row>
        <row r="78">
          <cell r="A78">
            <v>68</v>
          </cell>
          <cell r="B78">
            <v>686385</v>
          </cell>
          <cell r="C78" t="str">
            <v>PIERRE Cedric</v>
          </cell>
          <cell r="D78">
            <v>1345</v>
          </cell>
          <cell r="E78">
            <v>13</v>
          </cell>
          <cell r="F78" t="str">
            <v/>
          </cell>
          <cell r="G78" t="str">
            <v/>
          </cell>
          <cell r="H78" t="str">
            <v>M</v>
          </cell>
          <cell r="I78">
            <v>18270151</v>
          </cell>
          <cell r="J78" t="str">
            <v>NEUBOURG QUITTEBEUF TT</v>
          </cell>
          <cell r="K78" t="str">
            <v>L18</v>
          </cell>
          <cell r="L78" t="str">
            <v>D27</v>
          </cell>
        </row>
        <row r="79">
          <cell r="A79">
            <v>69</v>
          </cell>
          <cell r="B79">
            <v>7633861</v>
          </cell>
          <cell r="C79" t="str">
            <v>SENECAL Raphaël</v>
          </cell>
          <cell r="D79">
            <v>1337</v>
          </cell>
          <cell r="E79">
            <v>13</v>
          </cell>
          <cell r="F79" t="str">
            <v/>
          </cell>
          <cell r="G79" t="str">
            <v/>
          </cell>
          <cell r="H79" t="str">
            <v>M</v>
          </cell>
          <cell r="I79">
            <v>18760025</v>
          </cell>
          <cell r="J79" t="str">
            <v>CS AUFFAY</v>
          </cell>
          <cell r="K79" t="str">
            <v>L18</v>
          </cell>
          <cell r="L79" t="str">
            <v>D76</v>
          </cell>
        </row>
        <row r="80">
          <cell r="A80">
            <v>70</v>
          </cell>
          <cell r="B80">
            <v>7624927</v>
          </cell>
          <cell r="C80" t="str">
            <v>BOISARD Romain</v>
          </cell>
          <cell r="D80">
            <v>1332</v>
          </cell>
          <cell r="E80">
            <v>13</v>
          </cell>
          <cell r="F80" t="str">
            <v/>
          </cell>
          <cell r="G80" t="str">
            <v/>
          </cell>
          <cell r="H80" t="str">
            <v>M</v>
          </cell>
          <cell r="I80">
            <v>18760291</v>
          </cell>
          <cell r="J80" t="str">
            <v>MONTIVILLLIERS T de TABLE</v>
          </cell>
          <cell r="K80" t="str">
            <v>L18</v>
          </cell>
          <cell r="L80" t="str">
            <v>D76</v>
          </cell>
        </row>
        <row r="81">
          <cell r="A81">
            <v>71</v>
          </cell>
          <cell r="B81">
            <v>1423911</v>
          </cell>
          <cell r="C81" t="str">
            <v>RODRIGUEZ DEL CID Carlos</v>
          </cell>
          <cell r="D81">
            <v>1317</v>
          </cell>
          <cell r="E81">
            <v>13</v>
          </cell>
          <cell r="F81" t="str">
            <v/>
          </cell>
          <cell r="G81" t="str">
            <v/>
          </cell>
          <cell r="H81" t="str">
            <v>M</v>
          </cell>
          <cell r="I81">
            <v>17140202</v>
          </cell>
          <cell r="J81" t="str">
            <v>LE MESNIL MAUGER LPT</v>
          </cell>
          <cell r="K81" t="str">
            <v>L17</v>
          </cell>
          <cell r="L81" t="str">
            <v>D14</v>
          </cell>
        </row>
        <row r="82">
          <cell r="A82">
            <v>72</v>
          </cell>
          <cell r="B82">
            <v>7632091</v>
          </cell>
          <cell r="C82" t="str">
            <v>FRESSARD Anthony</v>
          </cell>
          <cell r="D82">
            <v>1307</v>
          </cell>
          <cell r="E82">
            <v>13</v>
          </cell>
          <cell r="F82" t="str">
            <v/>
          </cell>
          <cell r="G82" t="str">
            <v/>
          </cell>
          <cell r="H82" t="str">
            <v>M</v>
          </cell>
          <cell r="I82">
            <v>18760366</v>
          </cell>
          <cell r="J82" t="str">
            <v>LA CRIQUE  TT</v>
          </cell>
          <cell r="K82" t="str">
            <v>L18</v>
          </cell>
          <cell r="L82" t="str">
            <v>D76</v>
          </cell>
        </row>
        <row r="83">
          <cell r="A83">
            <v>73</v>
          </cell>
          <cell r="B83">
            <v>7626163</v>
          </cell>
          <cell r="C83" t="str">
            <v>MARTIN Bertrand</v>
          </cell>
          <cell r="D83">
            <v>1303</v>
          </cell>
          <cell r="E83">
            <v>13</v>
          </cell>
          <cell r="F83" t="str">
            <v/>
          </cell>
          <cell r="G83" t="str">
            <v/>
          </cell>
          <cell r="H83" t="str">
            <v>M</v>
          </cell>
          <cell r="I83">
            <v>18760157</v>
          </cell>
          <cell r="J83" t="str">
            <v>MONT SAINT AIGNAN TT</v>
          </cell>
          <cell r="K83" t="str">
            <v>L18</v>
          </cell>
          <cell r="L83" t="str">
            <v>D76</v>
          </cell>
        </row>
        <row r="84">
          <cell r="A84">
            <v>74</v>
          </cell>
          <cell r="B84">
            <v>6013449</v>
          </cell>
          <cell r="C84" t="str">
            <v>FIDOUH Karim</v>
          </cell>
          <cell r="D84">
            <v>1301</v>
          </cell>
          <cell r="E84">
            <v>13</v>
          </cell>
          <cell r="F84" t="str">
            <v/>
          </cell>
          <cell r="G84" t="str">
            <v/>
          </cell>
          <cell r="H84" t="str">
            <v>M</v>
          </cell>
          <cell r="I84">
            <v>19600141</v>
          </cell>
          <cell r="J84" t="str">
            <v>SERIFONTAINE TT</v>
          </cell>
          <cell r="K84" t="str">
            <v>L19</v>
          </cell>
          <cell r="L84" t="str">
            <v>D60</v>
          </cell>
        </row>
        <row r="85">
          <cell r="A85">
            <v>75</v>
          </cell>
          <cell r="B85">
            <v>7631811</v>
          </cell>
          <cell r="C85" t="str">
            <v>GAMARD Dominique</v>
          </cell>
          <cell r="D85">
            <v>1299</v>
          </cell>
          <cell r="E85">
            <v>12</v>
          </cell>
          <cell r="F85" t="str">
            <v/>
          </cell>
          <cell r="G85" t="str">
            <v/>
          </cell>
          <cell r="H85" t="str">
            <v>M</v>
          </cell>
          <cell r="I85">
            <v>18760015</v>
          </cell>
          <cell r="J85" t="str">
            <v>RAQUETTE CRIELLOISE</v>
          </cell>
          <cell r="K85" t="str">
            <v>L18</v>
          </cell>
          <cell r="L85" t="str">
            <v>D76</v>
          </cell>
        </row>
        <row r="86">
          <cell r="A86">
            <v>76</v>
          </cell>
          <cell r="B86">
            <v>6015031</v>
          </cell>
          <cell r="C86" t="str">
            <v>GICQUEL Antoine</v>
          </cell>
          <cell r="D86">
            <v>1295</v>
          </cell>
          <cell r="E86">
            <v>12</v>
          </cell>
          <cell r="F86" t="str">
            <v/>
          </cell>
          <cell r="G86" t="str">
            <v/>
          </cell>
          <cell r="H86" t="str">
            <v>M</v>
          </cell>
          <cell r="I86">
            <v>19600141</v>
          </cell>
          <cell r="J86" t="str">
            <v>SERIFONTAINE TT</v>
          </cell>
          <cell r="K86" t="str">
            <v>L19</v>
          </cell>
          <cell r="L86" t="str">
            <v>D60</v>
          </cell>
        </row>
        <row r="87">
          <cell r="A87">
            <v>77</v>
          </cell>
          <cell r="B87">
            <v>7631876</v>
          </cell>
          <cell r="C87" t="str">
            <v>PAPPALARDO Théo</v>
          </cell>
          <cell r="D87">
            <v>1288</v>
          </cell>
          <cell r="E87">
            <v>12</v>
          </cell>
          <cell r="F87" t="str">
            <v/>
          </cell>
          <cell r="G87" t="str">
            <v/>
          </cell>
          <cell r="H87" t="str">
            <v>M</v>
          </cell>
          <cell r="I87">
            <v>18760157</v>
          </cell>
          <cell r="J87" t="str">
            <v>MONT SAINT AIGNAN TT</v>
          </cell>
          <cell r="K87" t="str">
            <v>L18</v>
          </cell>
          <cell r="L87" t="str">
            <v>D76</v>
          </cell>
        </row>
        <row r="88">
          <cell r="A88">
            <v>78</v>
          </cell>
          <cell r="B88">
            <v>7628664</v>
          </cell>
          <cell r="C88" t="str">
            <v>BIOUX Axel</v>
          </cell>
          <cell r="D88">
            <v>1279</v>
          </cell>
          <cell r="E88">
            <v>12</v>
          </cell>
          <cell r="F88" t="str">
            <v/>
          </cell>
          <cell r="G88" t="str">
            <v/>
          </cell>
          <cell r="H88" t="str">
            <v>M</v>
          </cell>
          <cell r="I88">
            <v>18760036</v>
          </cell>
          <cell r="J88" t="str">
            <v>DIEPPE UNIVERSITAIRE CLUB</v>
          </cell>
          <cell r="K88" t="str">
            <v>L18</v>
          </cell>
          <cell r="L88" t="str">
            <v>D76</v>
          </cell>
        </row>
        <row r="89">
          <cell r="A89">
            <v>79</v>
          </cell>
          <cell r="B89">
            <v>5953737</v>
          </cell>
          <cell r="C89" t="str">
            <v>BAELDE Eleonore</v>
          </cell>
          <cell r="D89">
            <v>1274</v>
          </cell>
          <cell r="E89">
            <v>12</v>
          </cell>
          <cell r="F89" t="str">
            <v/>
          </cell>
          <cell r="G89" t="str">
            <v/>
          </cell>
          <cell r="H89" t="str">
            <v>F</v>
          </cell>
          <cell r="I89">
            <v>10590164</v>
          </cell>
          <cell r="J89" t="str">
            <v>LESQUIN ASLTT</v>
          </cell>
          <cell r="K89" t="str">
            <v>L10</v>
          </cell>
          <cell r="L89" t="str">
            <v>D59</v>
          </cell>
        </row>
        <row r="90">
          <cell r="A90">
            <v>80</v>
          </cell>
          <cell r="B90">
            <v>7519192</v>
          </cell>
          <cell r="C90" t="str">
            <v>ABBOU Ylane</v>
          </cell>
          <cell r="D90">
            <v>1272</v>
          </cell>
          <cell r="E90">
            <v>12</v>
          </cell>
          <cell r="F90" t="str">
            <v/>
          </cell>
          <cell r="G90" t="str">
            <v/>
          </cell>
          <cell r="H90" t="str">
            <v>M</v>
          </cell>
          <cell r="I90">
            <v>12750007</v>
          </cell>
          <cell r="J90" t="str">
            <v>CSM FINANCES</v>
          </cell>
          <cell r="K90" t="str">
            <v>L12</v>
          </cell>
          <cell r="L90" t="str">
            <v>D75</v>
          </cell>
        </row>
        <row r="91">
          <cell r="A91">
            <v>81</v>
          </cell>
          <cell r="B91">
            <v>9417993</v>
          </cell>
          <cell r="C91" t="str">
            <v>PAPEGAY Fabien</v>
          </cell>
          <cell r="D91">
            <v>1260</v>
          </cell>
          <cell r="E91">
            <v>12</v>
          </cell>
          <cell r="F91" t="str">
            <v/>
          </cell>
          <cell r="G91" t="str">
            <v/>
          </cell>
          <cell r="H91" t="str">
            <v>M</v>
          </cell>
          <cell r="I91">
            <v>12940926</v>
          </cell>
          <cell r="J91" t="str">
            <v>PLESSIS TREVISE USM</v>
          </cell>
          <cell r="K91" t="str">
            <v>L12</v>
          </cell>
          <cell r="L91" t="str">
            <v>D94</v>
          </cell>
        </row>
        <row r="92">
          <cell r="A92">
            <v>82</v>
          </cell>
          <cell r="B92">
            <v>7613755</v>
          </cell>
          <cell r="C92" t="str">
            <v>VOISIN Emmanuel</v>
          </cell>
          <cell r="D92">
            <v>1258</v>
          </cell>
          <cell r="E92">
            <v>12</v>
          </cell>
          <cell r="F92" t="str">
            <v/>
          </cell>
          <cell r="G92" t="str">
            <v/>
          </cell>
          <cell r="H92" t="str">
            <v>M</v>
          </cell>
          <cell r="I92">
            <v>18760413</v>
          </cell>
          <cell r="J92" t="str">
            <v>ES TOURVILLE BELLENGREVILL</v>
          </cell>
          <cell r="K92" t="str">
            <v>L18</v>
          </cell>
          <cell r="L92" t="str">
            <v>D76</v>
          </cell>
        </row>
        <row r="93">
          <cell r="A93">
            <v>83</v>
          </cell>
          <cell r="B93">
            <v>9420010</v>
          </cell>
          <cell r="C93" t="str">
            <v>PAUMIER Bruno</v>
          </cell>
          <cell r="D93">
            <v>1236</v>
          </cell>
          <cell r="E93">
            <v>12</v>
          </cell>
          <cell r="F93" t="str">
            <v/>
          </cell>
          <cell r="G93" t="str">
            <v/>
          </cell>
          <cell r="H93" t="str">
            <v>M</v>
          </cell>
          <cell r="I93">
            <v>12921458</v>
          </cell>
          <cell r="J93" t="str">
            <v>LEVALLOIS SPORTING CLUB TT</v>
          </cell>
          <cell r="K93" t="str">
            <v>L12</v>
          </cell>
          <cell r="L93" t="str">
            <v>D92</v>
          </cell>
        </row>
        <row r="94">
          <cell r="A94">
            <v>84</v>
          </cell>
          <cell r="B94">
            <v>9450488</v>
          </cell>
          <cell r="C94" t="str">
            <v>SANICH CHUNG Robert</v>
          </cell>
          <cell r="D94">
            <v>1235</v>
          </cell>
          <cell r="E94">
            <v>12</v>
          </cell>
          <cell r="F94" t="str">
            <v/>
          </cell>
          <cell r="G94" t="str">
            <v/>
          </cell>
          <cell r="H94" t="str">
            <v>M</v>
          </cell>
          <cell r="I94">
            <v>12921458</v>
          </cell>
          <cell r="J94" t="str">
            <v>LEVALLOIS SPORTING CLUB TT</v>
          </cell>
          <cell r="K94" t="str">
            <v>L12</v>
          </cell>
          <cell r="L94" t="str">
            <v>D92</v>
          </cell>
        </row>
        <row r="95">
          <cell r="A95">
            <v>85</v>
          </cell>
          <cell r="B95">
            <v>7636425</v>
          </cell>
          <cell r="C95" t="str">
            <v>VOTTE Matthieu</v>
          </cell>
          <cell r="D95">
            <v>1202</v>
          </cell>
          <cell r="E95">
            <v>12</v>
          </cell>
          <cell r="F95" t="str">
            <v/>
          </cell>
          <cell r="G95" t="str">
            <v/>
          </cell>
          <cell r="H95" t="str">
            <v>M</v>
          </cell>
          <cell r="I95">
            <v>18760036</v>
          </cell>
          <cell r="J95" t="str">
            <v>DIEPPE UNIVERSITAIRE CLUB</v>
          </cell>
          <cell r="K95" t="str">
            <v>L18</v>
          </cell>
          <cell r="L95" t="str">
            <v>D76</v>
          </cell>
        </row>
        <row r="96">
          <cell r="A96">
            <v>86</v>
          </cell>
          <cell r="B96">
            <v>7630588</v>
          </cell>
          <cell r="C96" t="str">
            <v>DESJARDINS Ryan</v>
          </cell>
          <cell r="D96">
            <v>1191</v>
          </cell>
          <cell r="E96">
            <v>11</v>
          </cell>
          <cell r="F96" t="str">
            <v/>
          </cell>
          <cell r="G96" t="str">
            <v/>
          </cell>
          <cell r="H96" t="str">
            <v>M</v>
          </cell>
          <cell r="I96">
            <v>18760266</v>
          </cell>
          <cell r="J96" t="str">
            <v>U S FECAMPOISE</v>
          </cell>
          <cell r="K96" t="str">
            <v>L18</v>
          </cell>
          <cell r="L96" t="str">
            <v>D76</v>
          </cell>
        </row>
        <row r="97">
          <cell r="A97">
            <v>87</v>
          </cell>
          <cell r="B97">
            <v>7634203</v>
          </cell>
          <cell r="C97" t="str">
            <v>LANGLOIS Gaël</v>
          </cell>
          <cell r="D97">
            <v>1189</v>
          </cell>
          <cell r="E97">
            <v>11</v>
          </cell>
          <cell r="F97" t="str">
            <v/>
          </cell>
          <cell r="G97" t="str">
            <v/>
          </cell>
          <cell r="H97" t="str">
            <v>M</v>
          </cell>
          <cell r="I97">
            <v>18760004</v>
          </cell>
          <cell r="J97" t="str">
            <v>SPO ROUEN Tennis de Table</v>
          </cell>
          <cell r="K97" t="str">
            <v>L18</v>
          </cell>
          <cell r="L97" t="str">
            <v>D76</v>
          </cell>
        </row>
        <row r="98">
          <cell r="A98">
            <v>88</v>
          </cell>
          <cell r="B98">
            <v>7634745</v>
          </cell>
          <cell r="C98" t="str">
            <v>GONNIN Matthieu</v>
          </cell>
          <cell r="D98">
            <v>1182</v>
          </cell>
          <cell r="E98">
            <v>11</v>
          </cell>
          <cell r="F98" t="str">
            <v/>
          </cell>
          <cell r="G98" t="str">
            <v/>
          </cell>
          <cell r="H98" t="str">
            <v>M</v>
          </cell>
          <cell r="I98">
            <v>18760015</v>
          </cell>
          <cell r="J98" t="str">
            <v>RAQUETTE CRIELLOISE</v>
          </cell>
          <cell r="K98" t="str">
            <v>L18</v>
          </cell>
          <cell r="L98" t="str">
            <v>D76</v>
          </cell>
        </row>
        <row r="99">
          <cell r="A99">
            <v>89</v>
          </cell>
          <cell r="B99">
            <v>8017325</v>
          </cell>
          <cell r="C99" t="str">
            <v>ELKSNITIS Flinn</v>
          </cell>
          <cell r="D99">
            <v>1180</v>
          </cell>
          <cell r="E99">
            <v>11</v>
          </cell>
          <cell r="F99" t="str">
            <v/>
          </cell>
          <cell r="G99" t="str">
            <v/>
          </cell>
          <cell r="H99" t="str">
            <v>M</v>
          </cell>
          <cell r="I99">
            <v>19800004</v>
          </cell>
          <cell r="J99" t="str">
            <v>MERS LE TREPORT EU TT</v>
          </cell>
          <cell r="K99" t="str">
            <v>L19</v>
          </cell>
          <cell r="L99" t="str">
            <v>D80</v>
          </cell>
        </row>
        <row r="100">
          <cell r="A100">
            <v>90</v>
          </cell>
          <cell r="B100">
            <v>7636247</v>
          </cell>
          <cell r="C100" t="str">
            <v>LEONARD Arthur</v>
          </cell>
          <cell r="D100">
            <v>1178</v>
          </cell>
          <cell r="E100">
            <v>11</v>
          </cell>
          <cell r="F100" t="str">
            <v/>
          </cell>
          <cell r="G100" t="str">
            <v/>
          </cell>
          <cell r="H100" t="str">
            <v>M</v>
          </cell>
          <cell r="I100">
            <v>18760351</v>
          </cell>
          <cell r="J100" t="str">
            <v>FRANQUEVILLE ST PIERRE</v>
          </cell>
          <cell r="K100" t="str">
            <v>L18</v>
          </cell>
          <cell r="L100" t="str">
            <v>D76</v>
          </cell>
        </row>
        <row r="101">
          <cell r="A101">
            <v>91</v>
          </cell>
          <cell r="B101">
            <v>7623787</v>
          </cell>
          <cell r="C101" t="str">
            <v>PEIGNON Baptiste</v>
          </cell>
          <cell r="D101">
            <v>1174</v>
          </cell>
          <cell r="E101">
            <v>11</v>
          </cell>
          <cell r="F101" t="str">
            <v/>
          </cell>
          <cell r="G101" t="str">
            <v/>
          </cell>
          <cell r="H101" t="str">
            <v>M</v>
          </cell>
          <cell r="I101">
            <v>18760127</v>
          </cell>
          <cell r="J101" t="str">
            <v>ES ARQUES</v>
          </cell>
          <cell r="K101" t="str">
            <v>L18</v>
          </cell>
          <cell r="L101" t="str">
            <v>D76</v>
          </cell>
        </row>
        <row r="102">
          <cell r="A102">
            <v>92</v>
          </cell>
          <cell r="B102">
            <v>1421236</v>
          </cell>
          <cell r="C102" t="str">
            <v>CARREAU Charlie</v>
          </cell>
          <cell r="D102">
            <v>1162</v>
          </cell>
          <cell r="E102">
            <v>11</v>
          </cell>
          <cell r="F102" t="str">
            <v/>
          </cell>
          <cell r="G102" t="str">
            <v/>
          </cell>
          <cell r="H102" t="str">
            <v>M</v>
          </cell>
          <cell r="I102">
            <v>17140224</v>
          </cell>
          <cell r="J102" t="str">
            <v>TOURVILLE SUR ODON ASLO</v>
          </cell>
          <cell r="K102" t="str">
            <v>L17</v>
          </cell>
          <cell r="L102" t="str">
            <v>D14</v>
          </cell>
        </row>
        <row r="103">
          <cell r="A103">
            <v>93</v>
          </cell>
          <cell r="B103">
            <v>6217816</v>
          </cell>
          <cell r="C103" t="str">
            <v>DESCHARLES Gary</v>
          </cell>
          <cell r="D103">
            <v>1158</v>
          </cell>
          <cell r="E103">
            <v>11</v>
          </cell>
          <cell r="F103" t="str">
            <v/>
          </cell>
          <cell r="G103" t="str">
            <v/>
          </cell>
          <cell r="H103" t="str">
            <v>M</v>
          </cell>
          <cell r="I103">
            <v>10620069</v>
          </cell>
          <cell r="J103" t="str">
            <v>ETAPLES ASTT</v>
          </cell>
          <cell r="K103" t="str">
            <v>L10</v>
          </cell>
          <cell r="L103" t="str">
            <v>D62</v>
          </cell>
        </row>
        <row r="104">
          <cell r="A104">
            <v>94</v>
          </cell>
          <cell r="B104">
            <v>7512693</v>
          </cell>
          <cell r="C104" t="str">
            <v>BOURDIN Antoine</v>
          </cell>
          <cell r="D104">
            <v>1153</v>
          </cell>
          <cell r="E104">
            <v>11</v>
          </cell>
          <cell r="F104" t="str">
            <v/>
          </cell>
          <cell r="G104" t="str">
            <v/>
          </cell>
          <cell r="H104" t="str">
            <v>M</v>
          </cell>
          <cell r="I104">
            <v>12921099</v>
          </cell>
          <cell r="J104" t="str">
            <v>VILLENEUVE LA GARENNE</v>
          </cell>
          <cell r="K104" t="str">
            <v>L12</v>
          </cell>
          <cell r="L104" t="str">
            <v>D92</v>
          </cell>
        </row>
        <row r="105">
          <cell r="A105">
            <v>95</v>
          </cell>
          <cell r="B105">
            <v>6223990</v>
          </cell>
          <cell r="C105" t="str">
            <v>VAN-LOOY Romain</v>
          </cell>
          <cell r="D105">
            <v>1152</v>
          </cell>
          <cell r="E105">
            <v>11</v>
          </cell>
          <cell r="F105" t="str">
            <v/>
          </cell>
          <cell r="G105" t="str">
            <v/>
          </cell>
          <cell r="H105" t="str">
            <v>M</v>
          </cell>
          <cell r="I105">
            <v>10620111</v>
          </cell>
          <cell r="J105" t="str">
            <v>SAINT LAURENT BLANGY  TTI</v>
          </cell>
          <cell r="K105" t="str">
            <v>L10</v>
          </cell>
          <cell r="L105" t="str">
            <v>D62</v>
          </cell>
        </row>
        <row r="106">
          <cell r="A106">
            <v>96</v>
          </cell>
          <cell r="B106">
            <v>1310664</v>
          </cell>
          <cell r="C106" t="str">
            <v>PAUL Matthieu</v>
          </cell>
          <cell r="D106">
            <v>1148</v>
          </cell>
          <cell r="E106">
            <v>11</v>
          </cell>
          <cell r="F106" t="str">
            <v/>
          </cell>
          <cell r="G106" t="str">
            <v/>
          </cell>
          <cell r="H106" t="str">
            <v>M</v>
          </cell>
          <cell r="I106">
            <v>18760414</v>
          </cell>
          <cell r="J106" t="str">
            <v>ASSOC. TENNIS DE TABLE DU HAVRE</v>
          </cell>
          <cell r="K106" t="str">
            <v>L18</v>
          </cell>
          <cell r="L106" t="str">
            <v>D76</v>
          </cell>
        </row>
        <row r="107">
          <cell r="A107">
            <v>97</v>
          </cell>
          <cell r="B107">
            <v>9311311</v>
          </cell>
          <cell r="C107" t="str">
            <v>BENKADOUR Issam</v>
          </cell>
          <cell r="D107">
            <v>1130</v>
          </cell>
          <cell r="E107">
            <v>11</v>
          </cell>
          <cell r="F107" t="str">
            <v/>
          </cell>
          <cell r="G107" t="str">
            <v/>
          </cell>
          <cell r="H107" t="str">
            <v>M</v>
          </cell>
          <cell r="I107">
            <v>12930148</v>
          </cell>
          <cell r="J107" t="str">
            <v>ROMAINVILLOIS TT</v>
          </cell>
          <cell r="K107" t="str">
            <v>L12</v>
          </cell>
          <cell r="L107" t="str">
            <v>D93</v>
          </cell>
        </row>
        <row r="108">
          <cell r="A108">
            <v>98</v>
          </cell>
          <cell r="B108">
            <v>9522486</v>
          </cell>
          <cell r="C108" t="str">
            <v>BOUQUET Andy</v>
          </cell>
          <cell r="D108">
            <v>1129</v>
          </cell>
          <cell r="E108">
            <v>11</v>
          </cell>
          <cell r="F108" t="str">
            <v/>
          </cell>
          <cell r="G108" t="str">
            <v/>
          </cell>
          <cell r="H108" t="str">
            <v>M</v>
          </cell>
          <cell r="I108">
            <v>12950103</v>
          </cell>
          <cell r="J108" t="str">
            <v>FRANCONVILLE CTT</v>
          </cell>
          <cell r="K108" t="str">
            <v>L12</v>
          </cell>
          <cell r="L108" t="str">
            <v>D95</v>
          </cell>
        </row>
        <row r="109">
          <cell r="A109">
            <v>99</v>
          </cell>
          <cell r="B109">
            <v>7635724</v>
          </cell>
          <cell r="C109" t="str">
            <v>FARCY Corentin</v>
          </cell>
          <cell r="D109">
            <v>1123</v>
          </cell>
          <cell r="E109">
            <v>11</v>
          </cell>
          <cell r="F109" t="str">
            <v/>
          </cell>
          <cell r="G109" t="str">
            <v/>
          </cell>
          <cell r="H109" t="str">
            <v>M</v>
          </cell>
          <cell r="I109">
            <v>19800004</v>
          </cell>
          <cell r="J109" t="str">
            <v>MERS LE TREPORT EU TT</v>
          </cell>
          <cell r="K109" t="str">
            <v>L19</v>
          </cell>
          <cell r="L109" t="str">
            <v>D80</v>
          </cell>
        </row>
        <row r="110">
          <cell r="A110">
            <v>100</v>
          </cell>
          <cell r="B110">
            <v>5928617</v>
          </cell>
          <cell r="C110" t="str">
            <v>CHUFFART Pascal</v>
          </cell>
          <cell r="D110">
            <v>1107</v>
          </cell>
          <cell r="E110">
            <v>11</v>
          </cell>
          <cell r="F110" t="str">
            <v/>
          </cell>
          <cell r="G110" t="str">
            <v/>
          </cell>
          <cell r="H110" t="str">
            <v>M</v>
          </cell>
          <cell r="I110">
            <v>10590120</v>
          </cell>
          <cell r="J110" t="str">
            <v>BEUVRY LA FORET TT</v>
          </cell>
          <cell r="K110" t="str">
            <v>L10</v>
          </cell>
          <cell r="L110" t="str">
            <v>D59</v>
          </cell>
        </row>
        <row r="111">
          <cell r="A111">
            <v>101</v>
          </cell>
          <cell r="B111">
            <v>7628114</v>
          </cell>
          <cell r="C111" t="str">
            <v>TRICHARD Delphine</v>
          </cell>
          <cell r="D111">
            <v>1095</v>
          </cell>
          <cell r="E111">
            <v>10</v>
          </cell>
          <cell r="F111" t="str">
            <v/>
          </cell>
          <cell r="G111" t="str">
            <v/>
          </cell>
          <cell r="H111" t="str">
            <v>F</v>
          </cell>
          <cell r="I111">
            <v>18760004</v>
          </cell>
          <cell r="J111" t="str">
            <v>SPO ROUEN Tennis de Table</v>
          </cell>
          <cell r="K111" t="str">
            <v>L18</v>
          </cell>
          <cell r="L111" t="str">
            <v>D76</v>
          </cell>
        </row>
        <row r="112">
          <cell r="A112">
            <v>102</v>
          </cell>
          <cell r="B112">
            <v>7634829</v>
          </cell>
          <cell r="C112" t="str">
            <v>BLAIN Maxime</v>
          </cell>
          <cell r="D112">
            <v>1079</v>
          </cell>
          <cell r="E112">
            <v>10</v>
          </cell>
          <cell r="F112" t="str">
            <v/>
          </cell>
          <cell r="G112" t="str">
            <v/>
          </cell>
          <cell r="H112" t="str">
            <v>M</v>
          </cell>
          <cell r="I112">
            <v>18760036</v>
          </cell>
          <cell r="J112" t="str">
            <v>DIEPPE UNIVERSITAIRE CLUB</v>
          </cell>
          <cell r="K112" t="str">
            <v>L18</v>
          </cell>
          <cell r="L112" t="str">
            <v>D76</v>
          </cell>
        </row>
        <row r="113">
          <cell r="A113">
            <v>103</v>
          </cell>
          <cell r="B113">
            <v>808522</v>
          </cell>
          <cell r="C113" t="str">
            <v>DESSEAUX Freddy</v>
          </cell>
          <cell r="D113">
            <v>1067</v>
          </cell>
          <cell r="E113">
            <v>10</v>
          </cell>
          <cell r="F113" t="str">
            <v/>
          </cell>
          <cell r="G113" t="str">
            <v/>
          </cell>
          <cell r="H113" t="str">
            <v>M</v>
          </cell>
          <cell r="I113">
            <v>19800061</v>
          </cell>
          <cell r="J113" t="str">
            <v>VILLE LE MARCLET-FLIXECOURT ENT</v>
          </cell>
          <cell r="K113" t="str">
            <v>L19</v>
          </cell>
          <cell r="L113" t="str">
            <v>D80</v>
          </cell>
        </row>
        <row r="114">
          <cell r="A114">
            <v>104</v>
          </cell>
          <cell r="B114">
            <v>8011195</v>
          </cell>
          <cell r="C114" t="str">
            <v>VAUCHELLE Nicolas</v>
          </cell>
          <cell r="D114">
            <v>1059</v>
          </cell>
          <cell r="E114">
            <v>10</v>
          </cell>
          <cell r="F114" t="str">
            <v/>
          </cell>
          <cell r="G114" t="str">
            <v/>
          </cell>
          <cell r="H114" t="str">
            <v>M</v>
          </cell>
          <cell r="I114">
            <v>19800106</v>
          </cell>
          <cell r="J114" t="str">
            <v>DOULLENS-BERNAVILLE TT</v>
          </cell>
          <cell r="K114" t="str">
            <v>L19</v>
          </cell>
          <cell r="L114" t="str">
            <v>D80</v>
          </cell>
        </row>
        <row r="115">
          <cell r="A115">
            <v>105</v>
          </cell>
          <cell r="B115">
            <v>7633400</v>
          </cell>
          <cell r="C115" t="str">
            <v>AUTRET Estéban</v>
          </cell>
          <cell r="D115">
            <v>1051</v>
          </cell>
          <cell r="E115">
            <v>10</v>
          </cell>
          <cell r="F115" t="str">
            <v/>
          </cell>
          <cell r="G115" t="str">
            <v/>
          </cell>
          <cell r="H115" t="str">
            <v>M</v>
          </cell>
          <cell r="I115">
            <v>18760136</v>
          </cell>
          <cell r="J115" t="str">
            <v>TROIS SETS BOLBECAIS</v>
          </cell>
          <cell r="K115" t="str">
            <v>L18</v>
          </cell>
          <cell r="L115" t="str">
            <v>D76</v>
          </cell>
        </row>
        <row r="116">
          <cell r="A116">
            <v>106</v>
          </cell>
          <cell r="B116">
            <v>2717418</v>
          </cell>
          <cell r="C116" t="str">
            <v>VERMEULEN Benjamin</v>
          </cell>
          <cell r="D116">
            <v>1041</v>
          </cell>
          <cell r="E116">
            <v>10</v>
          </cell>
          <cell r="F116" t="str">
            <v/>
          </cell>
          <cell r="G116" t="str">
            <v/>
          </cell>
          <cell r="H116" t="str">
            <v>M</v>
          </cell>
          <cell r="I116">
            <v>19600141</v>
          </cell>
          <cell r="J116" t="str">
            <v>SERIFONTAINE TT</v>
          </cell>
          <cell r="K116" t="str">
            <v>L19</v>
          </cell>
          <cell r="L116" t="str">
            <v>D60</v>
          </cell>
        </row>
        <row r="117">
          <cell r="A117">
            <v>107</v>
          </cell>
          <cell r="B117">
            <v>3525635</v>
          </cell>
          <cell r="C117" t="str">
            <v>RIAUX Cédric</v>
          </cell>
          <cell r="D117">
            <v>1041</v>
          </cell>
          <cell r="E117">
            <v>10</v>
          </cell>
          <cell r="F117" t="str">
            <v/>
          </cell>
          <cell r="G117" t="str">
            <v/>
          </cell>
          <cell r="H117" t="str">
            <v>M</v>
          </cell>
          <cell r="I117" t="str">
            <v>07350054</v>
          </cell>
          <cell r="J117" t="str">
            <v>SAINT MEDARD T.T.</v>
          </cell>
          <cell r="K117" t="str">
            <v>L07</v>
          </cell>
          <cell r="L117" t="str">
            <v>D35</v>
          </cell>
        </row>
        <row r="118">
          <cell r="A118">
            <v>108</v>
          </cell>
          <cell r="B118">
            <v>6224658</v>
          </cell>
          <cell r="C118" t="str">
            <v>DECORTE Johan</v>
          </cell>
          <cell r="D118">
            <v>1040</v>
          </cell>
          <cell r="E118">
            <v>10</v>
          </cell>
          <cell r="F118" t="str">
            <v/>
          </cell>
          <cell r="G118" t="str">
            <v/>
          </cell>
          <cell r="H118" t="str">
            <v>M</v>
          </cell>
          <cell r="I118">
            <v>10620069</v>
          </cell>
          <cell r="J118" t="str">
            <v>ETAPLES ASTT</v>
          </cell>
          <cell r="K118" t="str">
            <v>L10</v>
          </cell>
          <cell r="L118" t="str">
            <v>D62</v>
          </cell>
        </row>
        <row r="119">
          <cell r="A119">
            <v>109</v>
          </cell>
          <cell r="B119">
            <v>8016176</v>
          </cell>
          <cell r="C119" t="str">
            <v>BRESOUS Cedric</v>
          </cell>
          <cell r="D119">
            <v>1038</v>
          </cell>
          <cell r="E119">
            <v>10</v>
          </cell>
          <cell r="F119" t="str">
            <v/>
          </cell>
          <cell r="G119" t="str">
            <v/>
          </cell>
          <cell r="H119" t="str">
            <v>M</v>
          </cell>
          <cell r="I119">
            <v>19800061</v>
          </cell>
          <cell r="J119" t="str">
            <v>VILLE LE MARCLET-FLIXECOURT ENT</v>
          </cell>
          <cell r="K119" t="str">
            <v>L19</v>
          </cell>
          <cell r="L119" t="str">
            <v>D80</v>
          </cell>
        </row>
        <row r="120">
          <cell r="A120">
            <v>110</v>
          </cell>
          <cell r="B120">
            <v>7629980</v>
          </cell>
          <cell r="C120" t="str">
            <v>THERIN Emmanuel</v>
          </cell>
          <cell r="D120">
            <v>1033</v>
          </cell>
          <cell r="E120">
            <v>10</v>
          </cell>
          <cell r="F120" t="str">
            <v/>
          </cell>
          <cell r="G120" t="str">
            <v/>
          </cell>
          <cell r="H120" t="str">
            <v>M</v>
          </cell>
          <cell r="I120">
            <v>18760297</v>
          </cell>
          <cell r="J120" t="str">
            <v>RS ENVERMEU</v>
          </cell>
          <cell r="K120" t="str">
            <v>L18</v>
          </cell>
          <cell r="L120" t="str">
            <v>D76</v>
          </cell>
        </row>
        <row r="121">
          <cell r="A121">
            <v>111</v>
          </cell>
          <cell r="B121">
            <v>7634769</v>
          </cell>
          <cell r="C121" t="str">
            <v>BLAIN Nicolas</v>
          </cell>
          <cell r="D121">
            <v>1032</v>
          </cell>
          <cell r="E121">
            <v>10</v>
          </cell>
          <cell r="F121" t="str">
            <v/>
          </cell>
          <cell r="G121" t="str">
            <v/>
          </cell>
          <cell r="H121" t="str">
            <v>M</v>
          </cell>
          <cell r="I121">
            <v>18760036</v>
          </cell>
          <cell r="J121" t="str">
            <v>DIEPPE UNIVERSITAIRE CLUB</v>
          </cell>
          <cell r="K121" t="str">
            <v>L18</v>
          </cell>
          <cell r="L121" t="str">
            <v>D76</v>
          </cell>
        </row>
        <row r="122">
          <cell r="A122">
            <v>112</v>
          </cell>
          <cell r="B122">
            <v>7630859</v>
          </cell>
          <cell r="C122" t="str">
            <v>LEGER Jason</v>
          </cell>
          <cell r="D122">
            <v>1028</v>
          </cell>
          <cell r="E122">
            <v>10</v>
          </cell>
          <cell r="F122" t="str">
            <v/>
          </cell>
          <cell r="G122" t="str">
            <v/>
          </cell>
          <cell r="H122" t="str">
            <v>M</v>
          </cell>
          <cell r="I122">
            <v>18760014</v>
          </cell>
          <cell r="J122" t="str">
            <v>CP YVETOT</v>
          </cell>
          <cell r="K122" t="str">
            <v>L18</v>
          </cell>
          <cell r="L122" t="str">
            <v>D76</v>
          </cell>
        </row>
        <row r="123">
          <cell r="A123">
            <v>113</v>
          </cell>
          <cell r="B123">
            <v>8014057</v>
          </cell>
          <cell r="C123" t="str">
            <v>MEURICE Gilles</v>
          </cell>
          <cell r="D123">
            <v>1015</v>
          </cell>
          <cell r="E123">
            <v>10</v>
          </cell>
          <cell r="F123" t="str">
            <v/>
          </cell>
          <cell r="G123" t="str">
            <v/>
          </cell>
          <cell r="H123" t="str">
            <v>M</v>
          </cell>
          <cell r="I123">
            <v>19800015</v>
          </cell>
          <cell r="J123" t="str">
            <v>FRIVILLE-ESCARBOTIN-BELLOY TT</v>
          </cell>
          <cell r="K123" t="str">
            <v>L19</v>
          </cell>
          <cell r="L123" t="str">
            <v>D80</v>
          </cell>
        </row>
        <row r="124">
          <cell r="A124">
            <v>114</v>
          </cell>
          <cell r="B124">
            <v>7511540</v>
          </cell>
          <cell r="C124" t="str">
            <v>BIENVENU Jerome</v>
          </cell>
          <cell r="D124">
            <v>1004</v>
          </cell>
          <cell r="E124">
            <v>10</v>
          </cell>
          <cell r="F124" t="str">
            <v/>
          </cell>
          <cell r="G124" t="str">
            <v/>
          </cell>
          <cell r="H124" t="str">
            <v>M</v>
          </cell>
          <cell r="I124">
            <v>12921458</v>
          </cell>
          <cell r="J124" t="str">
            <v>LEVALLOIS SPORTING CLUB TT</v>
          </cell>
          <cell r="K124" t="str">
            <v>L12</v>
          </cell>
          <cell r="L124" t="str">
            <v>D92</v>
          </cell>
        </row>
        <row r="125">
          <cell r="A125">
            <v>115</v>
          </cell>
          <cell r="B125">
            <v>7519156</v>
          </cell>
          <cell r="C125" t="str">
            <v>MOHAMED JAVAMIL Sajath</v>
          </cell>
          <cell r="D125">
            <v>1001</v>
          </cell>
          <cell r="E125">
            <v>10</v>
          </cell>
          <cell r="F125" t="str">
            <v/>
          </cell>
          <cell r="G125" t="str">
            <v/>
          </cell>
          <cell r="H125" t="str">
            <v>M</v>
          </cell>
          <cell r="I125">
            <v>12920018</v>
          </cell>
          <cell r="J125" t="str">
            <v>MALAKOFF USMM</v>
          </cell>
          <cell r="K125" t="str">
            <v>L12</v>
          </cell>
          <cell r="L125" t="str">
            <v>D92</v>
          </cell>
        </row>
        <row r="126">
          <cell r="A126">
            <v>116</v>
          </cell>
          <cell r="B126">
            <v>9240183</v>
          </cell>
          <cell r="C126" t="str">
            <v>REYPE Tristan</v>
          </cell>
          <cell r="D126">
            <v>1001</v>
          </cell>
          <cell r="E126">
            <v>10</v>
          </cell>
          <cell r="F126" t="str">
            <v/>
          </cell>
          <cell r="G126" t="str">
            <v/>
          </cell>
          <cell r="H126" t="str">
            <v>M</v>
          </cell>
          <cell r="I126">
            <v>12921164</v>
          </cell>
          <cell r="J126" t="str">
            <v>SCEAUX T.T.</v>
          </cell>
          <cell r="K126" t="str">
            <v>L12</v>
          </cell>
          <cell r="L126" t="str">
            <v>D92</v>
          </cell>
        </row>
        <row r="127">
          <cell r="A127">
            <v>117</v>
          </cell>
          <cell r="B127">
            <v>7610519</v>
          </cell>
          <cell r="C127" t="str">
            <v>GUERARD Yannick</v>
          </cell>
          <cell r="D127">
            <v>991</v>
          </cell>
          <cell r="E127">
            <v>9</v>
          </cell>
          <cell r="F127" t="str">
            <v/>
          </cell>
          <cell r="G127" t="str">
            <v/>
          </cell>
          <cell r="H127" t="str">
            <v>M</v>
          </cell>
          <cell r="I127">
            <v>18760426</v>
          </cell>
          <cell r="J127" t="str">
            <v>MSNA MULTI SMASHS ST NICOL</v>
          </cell>
          <cell r="K127" t="str">
            <v>L18</v>
          </cell>
          <cell r="L127" t="str">
            <v>D76</v>
          </cell>
        </row>
        <row r="128">
          <cell r="A128">
            <v>118</v>
          </cell>
          <cell r="B128">
            <v>7511452</v>
          </cell>
          <cell r="C128" t="str">
            <v>FISCHER Laurent</v>
          </cell>
          <cell r="D128">
            <v>986</v>
          </cell>
          <cell r="E128">
            <v>9</v>
          </cell>
          <cell r="F128" t="str">
            <v/>
          </cell>
          <cell r="G128" t="str">
            <v/>
          </cell>
          <cell r="H128" t="str">
            <v>M</v>
          </cell>
          <cell r="I128">
            <v>12751061</v>
          </cell>
          <cell r="J128" t="str">
            <v>JULIEN LACROIX TT</v>
          </cell>
          <cell r="K128" t="str">
            <v>L12</v>
          </cell>
          <cell r="L128" t="str">
            <v>D75</v>
          </cell>
        </row>
        <row r="129">
          <cell r="A129">
            <v>119</v>
          </cell>
          <cell r="B129">
            <v>1419370</v>
          </cell>
          <cell r="C129" t="str">
            <v>LEPYCOUCHE Laure</v>
          </cell>
          <cell r="D129">
            <v>986</v>
          </cell>
          <cell r="E129">
            <v>9</v>
          </cell>
          <cell r="F129" t="str">
            <v/>
          </cell>
          <cell r="G129" t="str">
            <v/>
          </cell>
          <cell r="H129" t="str">
            <v>F</v>
          </cell>
          <cell r="I129">
            <v>17140224</v>
          </cell>
          <cell r="J129" t="str">
            <v>TOURVILLE SUR ODON ASLO</v>
          </cell>
          <cell r="K129" t="str">
            <v>L17</v>
          </cell>
          <cell r="L129" t="str">
            <v>D14</v>
          </cell>
        </row>
        <row r="130">
          <cell r="A130">
            <v>120</v>
          </cell>
          <cell r="B130">
            <v>9314192</v>
          </cell>
          <cell r="C130" t="str">
            <v>GILABERT Léon</v>
          </cell>
          <cell r="D130">
            <v>982</v>
          </cell>
          <cell r="E130">
            <v>9</v>
          </cell>
          <cell r="F130" t="str">
            <v/>
          </cell>
          <cell r="G130" t="str">
            <v/>
          </cell>
          <cell r="H130" t="str">
            <v>M</v>
          </cell>
          <cell r="I130">
            <v>12931358</v>
          </cell>
          <cell r="J130" t="str">
            <v>MONTREUIL ELAN SPORTIF</v>
          </cell>
          <cell r="K130" t="str">
            <v>L12</v>
          </cell>
          <cell r="L130" t="str">
            <v>D93</v>
          </cell>
        </row>
        <row r="131">
          <cell r="A131">
            <v>121</v>
          </cell>
          <cell r="B131">
            <v>7516108</v>
          </cell>
          <cell r="C131" t="str">
            <v>VERRY Denis</v>
          </cell>
          <cell r="D131">
            <v>981</v>
          </cell>
          <cell r="E131">
            <v>9</v>
          </cell>
          <cell r="F131" t="str">
            <v/>
          </cell>
          <cell r="G131" t="str">
            <v/>
          </cell>
          <cell r="H131" t="str">
            <v>M</v>
          </cell>
          <cell r="I131">
            <v>12750007</v>
          </cell>
          <cell r="J131" t="str">
            <v>CSM FINANCES</v>
          </cell>
          <cell r="K131" t="str">
            <v>L12</v>
          </cell>
          <cell r="L131" t="str">
            <v>D75</v>
          </cell>
        </row>
        <row r="132">
          <cell r="A132">
            <v>122</v>
          </cell>
          <cell r="B132">
            <v>7635615</v>
          </cell>
          <cell r="C132" t="str">
            <v>DESAULTY Romain</v>
          </cell>
          <cell r="D132">
            <v>969</v>
          </cell>
          <cell r="E132">
            <v>9</v>
          </cell>
          <cell r="F132" t="str">
            <v/>
          </cell>
          <cell r="G132" t="str">
            <v/>
          </cell>
          <cell r="H132" t="str">
            <v>M</v>
          </cell>
          <cell r="I132">
            <v>18760004</v>
          </cell>
          <cell r="J132" t="str">
            <v>SPO ROUEN Tennis de Table</v>
          </cell>
          <cell r="K132" t="str">
            <v>L18</v>
          </cell>
          <cell r="L132" t="str">
            <v>D76</v>
          </cell>
        </row>
        <row r="133">
          <cell r="A133">
            <v>123</v>
          </cell>
          <cell r="B133">
            <v>7637707</v>
          </cell>
          <cell r="C133" t="str">
            <v>MADELIN Hugo</v>
          </cell>
          <cell r="D133">
            <v>951</v>
          </cell>
          <cell r="E133">
            <v>9</v>
          </cell>
          <cell r="F133" t="str">
            <v/>
          </cell>
          <cell r="G133" t="str">
            <v/>
          </cell>
          <cell r="H133" t="str">
            <v>M</v>
          </cell>
          <cell r="I133">
            <v>18760414</v>
          </cell>
          <cell r="J133" t="str">
            <v>ASSOC. TENNIS DE TABLE DU HAVRE</v>
          </cell>
          <cell r="K133" t="str">
            <v>L18</v>
          </cell>
          <cell r="L133" t="str">
            <v>D76</v>
          </cell>
        </row>
        <row r="134">
          <cell r="A134">
            <v>124</v>
          </cell>
          <cell r="B134">
            <v>7511576</v>
          </cell>
          <cell r="C134" t="str">
            <v>NOUBARD-PACHA Rudolphe</v>
          </cell>
          <cell r="D134">
            <v>946</v>
          </cell>
          <cell r="E134">
            <v>9</v>
          </cell>
          <cell r="F134" t="str">
            <v/>
          </cell>
          <cell r="G134" t="str">
            <v/>
          </cell>
          <cell r="H134" t="str">
            <v>M</v>
          </cell>
          <cell r="I134">
            <v>12750007</v>
          </cell>
          <cell r="J134" t="str">
            <v>CSM FINANCES</v>
          </cell>
          <cell r="K134" t="str">
            <v>L12</v>
          </cell>
          <cell r="L134" t="str">
            <v>D75</v>
          </cell>
        </row>
        <row r="135">
          <cell r="A135">
            <v>125</v>
          </cell>
          <cell r="B135">
            <v>809248</v>
          </cell>
          <cell r="C135" t="str">
            <v>LIGNY Christophe</v>
          </cell>
          <cell r="D135">
            <v>941</v>
          </cell>
          <cell r="E135">
            <v>9</v>
          </cell>
          <cell r="F135" t="str">
            <v/>
          </cell>
          <cell r="G135" t="str">
            <v/>
          </cell>
          <cell r="H135" t="str">
            <v>M</v>
          </cell>
          <cell r="I135">
            <v>19800061</v>
          </cell>
          <cell r="J135" t="str">
            <v>VILLE LE MARCLET-FLIXECOURT ENT</v>
          </cell>
          <cell r="K135" t="str">
            <v>L19</v>
          </cell>
          <cell r="L135" t="str">
            <v>D80</v>
          </cell>
        </row>
        <row r="136">
          <cell r="A136">
            <v>126</v>
          </cell>
          <cell r="B136">
            <v>6014486</v>
          </cell>
          <cell r="C136" t="str">
            <v>MACE Maëlig</v>
          </cell>
          <cell r="D136">
            <v>922</v>
          </cell>
          <cell r="E136">
            <v>9</v>
          </cell>
          <cell r="F136" t="str">
            <v/>
          </cell>
          <cell r="G136" t="str">
            <v/>
          </cell>
          <cell r="H136" t="str">
            <v>F</v>
          </cell>
          <cell r="I136">
            <v>19600088</v>
          </cell>
          <cell r="J136" t="str">
            <v>LONGUEIL TT</v>
          </cell>
          <cell r="K136" t="str">
            <v>L19</v>
          </cell>
          <cell r="L136" t="str">
            <v>D60</v>
          </cell>
        </row>
        <row r="137">
          <cell r="A137">
            <v>127</v>
          </cell>
          <cell r="B137">
            <v>7630657</v>
          </cell>
          <cell r="C137" t="str">
            <v>MAHE Romain</v>
          </cell>
          <cell r="D137">
            <v>919</v>
          </cell>
          <cell r="E137">
            <v>9</v>
          </cell>
          <cell r="F137" t="str">
            <v/>
          </cell>
          <cell r="G137" t="str">
            <v/>
          </cell>
          <cell r="H137" t="str">
            <v>M</v>
          </cell>
          <cell r="I137">
            <v>18760341</v>
          </cell>
          <cell r="J137" t="str">
            <v>ASS. VARENGEVILLAISE S.R.</v>
          </cell>
          <cell r="K137" t="str">
            <v>L18</v>
          </cell>
          <cell r="L137" t="str">
            <v>D76</v>
          </cell>
        </row>
        <row r="138">
          <cell r="A138">
            <v>128</v>
          </cell>
          <cell r="B138">
            <v>9423753</v>
          </cell>
          <cell r="C138" t="str">
            <v>LEBEAU Nicolas</v>
          </cell>
          <cell r="D138">
            <v>904</v>
          </cell>
          <cell r="E138">
            <v>9</v>
          </cell>
          <cell r="F138" t="str">
            <v/>
          </cell>
          <cell r="G138" t="str">
            <v/>
          </cell>
          <cell r="H138" t="str">
            <v>M</v>
          </cell>
          <cell r="I138">
            <v>18760351</v>
          </cell>
          <cell r="J138" t="str">
            <v>FRANQUEVILLE ST PIERRE</v>
          </cell>
          <cell r="K138" t="str">
            <v>L18</v>
          </cell>
          <cell r="L138" t="str">
            <v>D76</v>
          </cell>
        </row>
        <row r="139">
          <cell r="A139">
            <v>129</v>
          </cell>
          <cell r="B139">
            <v>6016536</v>
          </cell>
          <cell r="C139" t="str">
            <v>LUXIN Jonathan</v>
          </cell>
          <cell r="D139">
            <v>898</v>
          </cell>
          <cell r="E139">
            <v>8</v>
          </cell>
          <cell r="F139" t="str">
            <v/>
          </cell>
          <cell r="G139" t="str">
            <v/>
          </cell>
          <cell r="H139" t="str">
            <v>M</v>
          </cell>
          <cell r="I139">
            <v>19600031</v>
          </cell>
          <cell r="J139" t="str">
            <v>BEAUVAIS PONTS ET CHAUSSEES</v>
          </cell>
          <cell r="K139" t="str">
            <v>L19</v>
          </cell>
          <cell r="L139" t="str">
            <v>D60</v>
          </cell>
        </row>
        <row r="140">
          <cell r="A140">
            <v>130</v>
          </cell>
          <cell r="B140">
            <v>806974</v>
          </cell>
          <cell r="C140" t="str">
            <v>NORMAND Ludovic</v>
          </cell>
          <cell r="D140">
            <v>888</v>
          </cell>
          <cell r="E140">
            <v>8</v>
          </cell>
          <cell r="F140" t="str">
            <v/>
          </cell>
          <cell r="G140" t="str">
            <v/>
          </cell>
          <cell r="H140" t="str">
            <v>M</v>
          </cell>
          <cell r="I140">
            <v>18760015</v>
          </cell>
          <cell r="J140" t="str">
            <v>RAQUETTE CRIELLOISE</v>
          </cell>
          <cell r="K140" t="str">
            <v>L18</v>
          </cell>
          <cell r="L140" t="str">
            <v>D76</v>
          </cell>
        </row>
        <row r="141">
          <cell r="A141">
            <v>131</v>
          </cell>
          <cell r="B141">
            <v>2713313</v>
          </cell>
          <cell r="C141" t="str">
            <v>LECAT Kevin</v>
          </cell>
          <cell r="D141">
            <v>865</v>
          </cell>
          <cell r="E141">
            <v>8</v>
          </cell>
          <cell r="F141" t="str">
            <v/>
          </cell>
          <cell r="G141" t="str">
            <v/>
          </cell>
          <cell r="H141" t="str">
            <v>M</v>
          </cell>
          <cell r="I141">
            <v>18270095</v>
          </cell>
          <cell r="J141" t="str">
            <v>AS BOSC ROGER EN ROUMOIS</v>
          </cell>
          <cell r="K141" t="str">
            <v>L18</v>
          </cell>
          <cell r="L141" t="str">
            <v>D27</v>
          </cell>
        </row>
        <row r="142">
          <cell r="A142">
            <v>132</v>
          </cell>
          <cell r="B142">
            <v>6227038</v>
          </cell>
          <cell r="C142" t="str">
            <v>VAN-LOOY Samuel</v>
          </cell>
          <cell r="D142">
            <v>860</v>
          </cell>
          <cell r="E142">
            <v>8</v>
          </cell>
          <cell r="F142" t="str">
            <v/>
          </cell>
          <cell r="G142" t="str">
            <v/>
          </cell>
          <cell r="H142" t="str">
            <v>M</v>
          </cell>
          <cell r="I142">
            <v>10620111</v>
          </cell>
          <cell r="J142" t="str">
            <v>SAINT LAURENT BLANGY  TTI</v>
          </cell>
          <cell r="K142" t="str">
            <v>L10</v>
          </cell>
          <cell r="L142" t="str">
            <v>D62</v>
          </cell>
        </row>
        <row r="143">
          <cell r="A143">
            <v>133</v>
          </cell>
          <cell r="B143">
            <v>9125021</v>
          </cell>
          <cell r="C143" t="str">
            <v>SABLON Franck</v>
          </cell>
          <cell r="D143">
            <v>855</v>
          </cell>
          <cell r="E143">
            <v>8</v>
          </cell>
          <cell r="F143" t="str">
            <v/>
          </cell>
          <cell r="G143" t="str">
            <v/>
          </cell>
          <cell r="H143" t="str">
            <v>M</v>
          </cell>
          <cell r="I143">
            <v>12911161</v>
          </cell>
          <cell r="J143" t="str">
            <v>LA FERTE ALAIS S.E.T.T.</v>
          </cell>
          <cell r="K143" t="str">
            <v>L12</v>
          </cell>
          <cell r="L143" t="str">
            <v>D91</v>
          </cell>
        </row>
        <row r="144">
          <cell r="F144" t="str">
            <v/>
          </cell>
          <cell r="G144" t="str">
            <v/>
          </cell>
          <cell r="K144">
            <v>0</v>
          </cell>
          <cell r="L144">
            <v>0</v>
          </cell>
        </row>
        <row r="145">
          <cell r="F145" t="str">
            <v/>
          </cell>
          <cell r="G145" t="str">
            <v/>
          </cell>
          <cell r="K145">
            <v>0</v>
          </cell>
          <cell r="L145">
            <v>0</v>
          </cell>
        </row>
        <row r="146">
          <cell r="F146" t="str">
            <v/>
          </cell>
          <cell r="G146" t="str">
            <v/>
          </cell>
          <cell r="K146">
            <v>0</v>
          </cell>
          <cell r="L146">
            <v>0</v>
          </cell>
        </row>
        <row r="147">
          <cell r="F147" t="str">
            <v/>
          </cell>
          <cell r="G147" t="str">
            <v/>
          </cell>
          <cell r="K147">
            <v>0</v>
          </cell>
          <cell r="L147">
            <v>0</v>
          </cell>
        </row>
        <row r="148">
          <cell r="F148" t="str">
            <v/>
          </cell>
          <cell r="G148" t="str">
            <v/>
          </cell>
          <cell r="K148">
            <v>0</v>
          </cell>
          <cell r="L148">
            <v>0</v>
          </cell>
        </row>
        <row r="149">
          <cell r="F149" t="str">
            <v/>
          </cell>
          <cell r="G149" t="str">
            <v/>
          </cell>
          <cell r="K149">
            <v>0</v>
          </cell>
          <cell r="L149">
            <v>0</v>
          </cell>
        </row>
        <row r="150">
          <cell r="F150" t="str">
            <v/>
          </cell>
          <cell r="G150" t="str">
            <v/>
          </cell>
          <cell r="K150">
            <v>0</v>
          </cell>
          <cell r="L150">
            <v>0</v>
          </cell>
        </row>
        <row r="151">
          <cell r="F151" t="str">
            <v/>
          </cell>
          <cell r="G151" t="str">
            <v/>
          </cell>
          <cell r="K151">
            <v>0</v>
          </cell>
          <cell r="L151">
            <v>0</v>
          </cell>
        </row>
        <row r="152">
          <cell r="F152" t="str">
            <v/>
          </cell>
          <cell r="G152" t="str">
            <v/>
          </cell>
          <cell r="K152">
            <v>0</v>
          </cell>
          <cell r="L152">
            <v>0</v>
          </cell>
        </row>
        <row r="153">
          <cell r="F153" t="str">
            <v/>
          </cell>
          <cell r="G153" t="str">
            <v/>
          </cell>
          <cell r="K153">
            <v>0</v>
          </cell>
          <cell r="L153">
            <v>0</v>
          </cell>
        </row>
        <row r="154">
          <cell r="F154" t="str">
            <v/>
          </cell>
          <cell r="G154" t="str">
            <v/>
          </cell>
          <cell r="K154">
            <v>0</v>
          </cell>
          <cell r="L154">
            <v>0</v>
          </cell>
        </row>
        <row r="155">
          <cell r="F155" t="str">
            <v/>
          </cell>
          <cell r="G155" t="str">
            <v/>
          </cell>
          <cell r="K155">
            <v>0</v>
          </cell>
          <cell r="L155">
            <v>0</v>
          </cell>
        </row>
        <row r="156">
          <cell r="F156" t="str">
            <v/>
          </cell>
          <cell r="G156" t="str">
            <v/>
          </cell>
          <cell r="K156">
            <v>0</v>
          </cell>
          <cell r="L156">
            <v>0</v>
          </cell>
        </row>
        <row r="157">
          <cell r="F157" t="str">
            <v/>
          </cell>
          <cell r="G157" t="str">
            <v/>
          </cell>
          <cell r="K157">
            <v>0</v>
          </cell>
          <cell r="L157">
            <v>0</v>
          </cell>
        </row>
        <row r="158">
          <cell r="F158" t="str">
            <v/>
          </cell>
          <cell r="G158" t="str">
            <v/>
          </cell>
          <cell r="K158">
            <v>0</v>
          </cell>
          <cell r="L158">
            <v>0</v>
          </cell>
        </row>
        <row r="159">
          <cell r="F159" t="str">
            <v/>
          </cell>
          <cell r="G159" t="str">
            <v/>
          </cell>
          <cell r="K159">
            <v>0</v>
          </cell>
          <cell r="L159">
            <v>0</v>
          </cell>
        </row>
        <row r="160">
          <cell r="F160" t="str">
            <v/>
          </cell>
          <cell r="G160" t="str">
            <v/>
          </cell>
          <cell r="K160">
            <v>0</v>
          </cell>
          <cell r="L160">
            <v>0</v>
          </cell>
        </row>
        <row r="161">
          <cell r="F161" t="str">
            <v/>
          </cell>
          <cell r="G161" t="str">
            <v/>
          </cell>
          <cell r="K161">
            <v>0</v>
          </cell>
          <cell r="L161">
            <v>0</v>
          </cell>
        </row>
        <row r="162">
          <cell r="F162" t="str">
            <v/>
          </cell>
          <cell r="G162" t="str">
            <v/>
          </cell>
          <cell r="K162">
            <v>0</v>
          </cell>
          <cell r="L162">
            <v>0</v>
          </cell>
        </row>
        <row r="163">
          <cell r="F163" t="str">
            <v/>
          </cell>
          <cell r="G163" t="str">
            <v/>
          </cell>
          <cell r="K163">
            <v>0</v>
          </cell>
          <cell r="L163">
            <v>0</v>
          </cell>
        </row>
        <row r="164">
          <cell r="F164" t="str">
            <v/>
          </cell>
          <cell r="G164" t="str">
            <v/>
          </cell>
          <cell r="K164">
            <v>0</v>
          </cell>
          <cell r="L164">
            <v>0</v>
          </cell>
        </row>
        <row r="165">
          <cell r="F165" t="str">
            <v/>
          </cell>
          <cell r="G165" t="str">
            <v/>
          </cell>
          <cell r="K165">
            <v>0</v>
          </cell>
          <cell r="L165">
            <v>0</v>
          </cell>
        </row>
        <row r="166">
          <cell r="F166" t="str">
            <v/>
          </cell>
          <cell r="G166" t="str">
            <v/>
          </cell>
          <cell r="K166">
            <v>0</v>
          </cell>
          <cell r="L166">
            <v>0</v>
          </cell>
        </row>
        <row r="167">
          <cell r="F167" t="str">
            <v/>
          </cell>
          <cell r="G167" t="str">
            <v/>
          </cell>
          <cell r="K167">
            <v>0</v>
          </cell>
          <cell r="L167">
            <v>0</v>
          </cell>
        </row>
        <row r="168">
          <cell r="F168" t="str">
            <v/>
          </cell>
          <cell r="G168" t="str">
            <v/>
          </cell>
          <cell r="K168">
            <v>0</v>
          </cell>
          <cell r="L168">
            <v>0</v>
          </cell>
        </row>
        <row r="169">
          <cell r="F169" t="str">
            <v/>
          </cell>
          <cell r="G169" t="str">
            <v/>
          </cell>
          <cell r="K169">
            <v>0</v>
          </cell>
          <cell r="L169">
            <v>0</v>
          </cell>
        </row>
        <row r="170">
          <cell r="F170" t="str">
            <v/>
          </cell>
          <cell r="G170" t="str">
            <v/>
          </cell>
          <cell r="K170">
            <v>0</v>
          </cell>
          <cell r="L170">
            <v>0</v>
          </cell>
        </row>
        <row r="171">
          <cell r="F171" t="str">
            <v/>
          </cell>
          <cell r="G171" t="str">
            <v/>
          </cell>
          <cell r="K171">
            <v>0</v>
          </cell>
          <cell r="L171">
            <v>0</v>
          </cell>
        </row>
        <row r="172">
          <cell r="F172" t="str">
            <v/>
          </cell>
          <cell r="G172" t="str">
            <v/>
          </cell>
          <cell r="K172">
            <v>0</v>
          </cell>
          <cell r="L172">
            <v>0</v>
          </cell>
        </row>
        <row r="173">
          <cell r="F173" t="str">
            <v/>
          </cell>
          <cell r="G173" t="str">
            <v/>
          </cell>
          <cell r="K173">
            <v>0</v>
          </cell>
          <cell r="L173">
            <v>0</v>
          </cell>
        </row>
        <row r="174">
          <cell r="F174" t="str">
            <v/>
          </cell>
          <cell r="G174" t="str">
            <v/>
          </cell>
          <cell r="K174">
            <v>0</v>
          </cell>
          <cell r="L174">
            <v>0</v>
          </cell>
        </row>
        <row r="175">
          <cell r="F175" t="str">
            <v/>
          </cell>
          <cell r="G175" t="str">
            <v/>
          </cell>
          <cell r="K175">
            <v>0</v>
          </cell>
          <cell r="L175">
            <v>0</v>
          </cell>
        </row>
        <row r="176">
          <cell r="F176" t="str">
            <v/>
          </cell>
          <cell r="G176" t="str">
            <v/>
          </cell>
          <cell r="K176">
            <v>0</v>
          </cell>
          <cell r="L176">
            <v>0</v>
          </cell>
        </row>
        <row r="177">
          <cell r="F177" t="str">
            <v/>
          </cell>
          <cell r="G177" t="str">
            <v/>
          </cell>
          <cell r="K177">
            <v>0</v>
          </cell>
          <cell r="L177">
            <v>0</v>
          </cell>
        </row>
        <row r="178">
          <cell r="F178" t="str">
            <v/>
          </cell>
          <cell r="G178" t="str">
            <v/>
          </cell>
          <cell r="K178">
            <v>0</v>
          </cell>
          <cell r="L178">
            <v>0</v>
          </cell>
        </row>
        <row r="179">
          <cell r="F179" t="str">
            <v/>
          </cell>
          <cell r="G179" t="str">
            <v/>
          </cell>
          <cell r="K179">
            <v>0</v>
          </cell>
          <cell r="L179">
            <v>0</v>
          </cell>
        </row>
        <row r="180">
          <cell r="F180" t="str">
            <v/>
          </cell>
          <cell r="G180" t="str">
            <v/>
          </cell>
          <cell r="K180">
            <v>0</v>
          </cell>
          <cell r="L180">
            <v>0</v>
          </cell>
        </row>
        <row r="181">
          <cell r="F181" t="str">
            <v/>
          </cell>
          <cell r="G181" t="str">
            <v/>
          </cell>
          <cell r="K181">
            <v>0</v>
          </cell>
          <cell r="L181">
            <v>0</v>
          </cell>
        </row>
        <row r="182">
          <cell r="F182" t="str">
            <v/>
          </cell>
          <cell r="G182" t="str">
            <v/>
          </cell>
          <cell r="K182">
            <v>0</v>
          </cell>
          <cell r="L182">
            <v>0</v>
          </cell>
        </row>
        <row r="183">
          <cell r="F183" t="str">
            <v/>
          </cell>
          <cell r="G183" t="str">
            <v/>
          </cell>
          <cell r="K183">
            <v>0</v>
          </cell>
          <cell r="L183">
            <v>0</v>
          </cell>
        </row>
        <row r="184">
          <cell r="F184" t="str">
            <v/>
          </cell>
          <cell r="G184" t="str">
            <v/>
          </cell>
          <cell r="K184">
            <v>0</v>
          </cell>
          <cell r="L184">
            <v>0</v>
          </cell>
        </row>
        <row r="185">
          <cell r="F185" t="str">
            <v/>
          </cell>
          <cell r="G185" t="str">
            <v/>
          </cell>
          <cell r="K185">
            <v>0</v>
          </cell>
          <cell r="L185">
            <v>0</v>
          </cell>
        </row>
        <row r="186">
          <cell r="F186" t="str">
            <v/>
          </cell>
          <cell r="G186" t="str">
            <v/>
          </cell>
          <cell r="K186">
            <v>0</v>
          </cell>
          <cell r="L186">
            <v>0</v>
          </cell>
        </row>
        <row r="187">
          <cell r="F187" t="str">
            <v/>
          </cell>
          <cell r="G187" t="str">
            <v/>
          </cell>
          <cell r="K187">
            <v>0</v>
          </cell>
          <cell r="L187">
            <v>0</v>
          </cell>
        </row>
        <row r="188">
          <cell r="F188" t="str">
            <v/>
          </cell>
          <cell r="G188" t="str">
            <v/>
          </cell>
          <cell r="K188">
            <v>0</v>
          </cell>
          <cell r="L188">
            <v>0</v>
          </cell>
        </row>
        <row r="189">
          <cell r="F189" t="str">
            <v/>
          </cell>
          <cell r="G189" t="str">
            <v/>
          </cell>
          <cell r="K189">
            <v>0</v>
          </cell>
          <cell r="L189">
            <v>0</v>
          </cell>
        </row>
        <row r="190">
          <cell r="F190" t="str">
            <v/>
          </cell>
          <cell r="G190" t="str">
            <v/>
          </cell>
          <cell r="K190">
            <v>0</v>
          </cell>
          <cell r="L190">
            <v>0</v>
          </cell>
        </row>
        <row r="191">
          <cell r="F191" t="str">
            <v/>
          </cell>
          <cell r="G191" t="str">
            <v/>
          </cell>
          <cell r="K191">
            <v>0</v>
          </cell>
          <cell r="L191">
            <v>0</v>
          </cell>
        </row>
        <row r="192">
          <cell r="F192" t="str">
            <v/>
          </cell>
          <cell r="G192" t="str">
            <v/>
          </cell>
          <cell r="K192">
            <v>0</v>
          </cell>
          <cell r="L192">
            <v>0</v>
          </cell>
        </row>
        <row r="193">
          <cell r="F193" t="str">
            <v/>
          </cell>
          <cell r="G193" t="str">
            <v/>
          </cell>
          <cell r="K193">
            <v>0</v>
          </cell>
          <cell r="L193">
            <v>0</v>
          </cell>
        </row>
        <row r="194">
          <cell r="F194" t="str">
            <v/>
          </cell>
          <cell r="G194" t="str">
            <v/>
          </cell>
          <cell r="K194">
            <v>0</v>
          </cell>
          <cell r="L194">
            <v>0</v>
          </cell>
        </row>
        <row r="195">
          <cell r="F195" t="str">
            <v/>
          </cell>
          <cell r="G195" t="str">
            <v/>
          </cell>
          <cell r="K195">
            <v>0</v>
          </cell>
          <cell r="L195">
            <v>0</v>
          </cell>
        </row>
        <row r="196">
          <cell r="F196" t="str">
            <v/>
          </cell>
          <cell r="G196" t="str">
            <v/>
          </cell>
          <cell r="K196">
            <v>0</v>
          </cell>
          <cell r="L196">
            <v>0</v>
          </cell>
        </row>
        <row r="197">
          <cell r="F197" t="str">
            <v/>
          </cell>
          <cell r="G197" t="str">
            <v/>
          </cell>
          <cell r="K197">
            <v>0</v>
          </cell>
          <cell r="L197">
            <v>0</v>
          </cell>
        </row>
        <row r="198">
          <cell r="F198" t="str">
            <v/>
          </cell>
          <cell r="G198" t="str">
            <v/>
          </cell>
          <cell r="K198">
            <v>0</v>
          </cell>
          <cell r="L198">
            <v>0</v>
          </cell>
        </row>
        <row r="199">
          <cell r="F199" t="str">
            <v/>
          </cell>
          <cell r="G199" t="str">
            <v/>
          </cell>
          <cell r="K199">
            <v>0</v>
          </cell>
          <cell r="L199">
            <v>0</v>
          </cell>
        </row>
        <row r="200">
          <cell r="F200" t="str">
            <v/>
          </cell>
          <cell r="G200" t="str">
            <v/>
          </cell>
          <cell r="K200">
            <v>0</v>
          </cell>
          <cell r="L200">
            <v>0</v>
          </cell>
        </row>
        <row r="201">
          <cell r="F201" t="str">
            <v/>
          </cell>
          <cell r="G201" t="str">
            <v/>
          </cell>
          <cell r="K201">
            <v>0</v>
          </cell>
          <cell r="L201">
            <v>0</v>
          </cell>
        </row>
        <row r="202">
          <cell r="F202" t="str">
            <v/>
          </cell>
          <cell r="G202" t="str">
            <v/>
          </cell>
          <cell r="K202">
            <v>0</v>
          </cell>
          <cell r="L202">
            <v>0</v>
          </cell>
        </row>
        <row r="203">
          <cell r="F203" t="str">
            <v/>
          </cell>
          <cell r="G203" t="str">
            <v/>
          </cell>
          <cell r="K203">
            <v>0</v>
          </cell>
          <cell r="L203">
            <v>0</v>
          </cell>
        </row>
        <row r="204">
          <cell r="F204" t="str">
            <v/>
          </cell>
          <cell r="G204" t="str">
            <v/>
          </cell>
          <cell r="K204">
            <v>0</v>
          </cell>
          <cell r="L204">
            <v>0</v>
          </cell>
        </row>
        <row r="205">
          <cell r="F205" t="str">
            <v/>
          </cell>
          <cell r="G205" t="str">
            <v/>
          </cell>
          <cell r="K205">
            <v>0</v>
          </cell>
          <cell r="L205">
            <v>0</v>
          </cell>
        </row>
        <row r="206">
          <cell r="F206" t="str">
            <v/>
          </cell>
          <cell r="G206" t="str">
            <v/>
          </cell>
          <cell r="K206">
            <v>0</v>
          </cell>
          <cell r="L206">
            <v>0</v>
          </cell>
        </row>
        <row r="207">
          <cell r="F207" t="str">
            <v/>
          </cell>
          <cell r="G207" t="str">
            <v/>
          </cell>
          <cell r="K207">
            <v>0</v>
          </cell>
          <cell r="L207">
            <v>0</v>
          </cell>
        </row>
        <row r="208">
          <cell r="F208" t="str">
            <v/>
          </cell>
          <cell r="G208" t="str">
            <v/>
          </cell>
          <cell r="K208">
            <v>0</v>
          </cell>
          <cell r="L208">
            <v>0</v>
          </cell>
        </row>
        <row r="209">
          <cell r="F209" t="str">
            <v/>
          </cell>
          <cell r="G209" t="str">
            <v/>
          </cell>
          <cell r="K209">
            <v>0</v>
          </cell>
          <cell r="L209">
            <v>0</v>
          </cell>
        </row>
        <row r="210">
          <cell r="F210" t="str">
            <v/>
          </cell>
          <cell r="G210" t="str">
            <v/>
          </cell>
          <cell r="K210">
            <v>0</v>
          </cell>
          <cell r="L210">
            <v>0</v>
          </cell>
        </row>
        <row r="211">
          <cell r="F211" t="str">
            <v/>
          </cell>
          <cell r="G211" t="str">
            <v/>
          </cell>
          <cell r="K211">
            <v>0</v>
          </cell>
          <cell r="L211">
            <v>0</v>
          </cell>
        </row>
        <row r="212">
          <cell r="F212" t="str">
            <v/>
          </cell>
          <cell r="G212" t="str">
            <v/>
          </cell>
          <cell r="K212">
            <v>0</v>
          </cell>
          <cell r="L212">
            <v>0</v>
          </cell>
        </row>
        <row r="213">
          <cell r="F213" t="str">
            <v/>
          </cell>
          <cell r="G213" t="str">
            <v/>
          </cell>
          <cell r="K213">
            <v>0</v>
          </cell>
          <cell r="L213">
            <v>0</v>
          </cell>
        </row>
        <row r="214">
          <cell r="F214" t="str">
            <v/>
          </cell>
          <cell r="G214" t="str">
            <v/>
          </cell>
          <cell r="K214">
            <v>0</v>
          </cell>
          <cell r="L214">
            <v>0</v>
          </cell>
        </row>
        <row r="215">
          <cell r="F215" t="str">
            <v/>
          </cell>
          <cell r="G215" t="str">
            <v/>
          </cell>
          <cell r="K215">
            <v>0</v>
          </cell>
          <cell r="L215">
            <v>0</v>
          </cell>
        </row>
        <row r="216">
          <cell r="F216" t="str">
            <v/>
          </cell>
          <cell r="G216" t="str">
            <v/>
          </cell>
          <cell r="K216">
            <v>0</v>
          </cell>
          <cell r="L216">
            <v>0</v>
          </cell>
        </row>
        <row r="217">
          <cell r="F217" t="str">
            <v/>
          </cell>
          <cell r="G217" t="str">
            <v/>
          </cell>
          <cell r="K217">
            <v>0</v>
          </cell>
          <cell r="L217">
            <v>0</v>
          </cell>
        </row>
        <row r="218">
          <cell r="F218" t="str">
            <v/>
          </cell>
          <cell r="G218" t="str">
            <v/>
          </cell>
          <cell r="K218">
            <v>0</v>
          </cell>
          <cell r="L218">
            <v>0</v>
          </cell>
        </row>
        <row r="219">
          <cell r="F219" t="str">
            <v/>
          </cell>
          <cell r="G219" t="str">
            <v/>
          </cell>
          <cell r="K219">
            <v>0</v>
          </cell>
          <cell r="L219">
            <v>0</v>
          </cell>
        </row>
        <row r="220">
          <cell r="F220" t="str">
            <v/>
          </cell>
          <cell r="G220" t="str">
            <v/>
          </cell>
          <cell r="K220">
            <v>0</v>
          </cell>
          <cell r="L220">
            <v>0</v>
          </cell>
        </row>
        <row r="221">
          <cell r="F221" t="str">
            <v/>
          </cell>
          <cell r="G221" t="str">
            <v/>
          </cell>
          <cell r="K221">
            <v>0</v>
          </cell>
          <cell r="L221">
            <v>0</v>
          </cell>
        </row>
        <row r="222">
          <cell r="F222" t="str">
            <v/>
          </cell>
          <cell r="G222" t="str">
            <v/>
          </cell>
          <cell r="K222">
            <v>0</v>
          </cell>
          <cell r="L222">
            <v>0</v>
          </cell>
        </row>
        <row r="223">
          <cell r="F223" t="str">
            <v/>
          </cell>
          <cell r="G223" t="str">
            <v/>
          </cell>
          <cell r="K223">
            <v>0</v>
          </cell>
          <cell r="L223">
            <v>0</v>
          </cell>
        </row>
        <row r="224">
          <cell r="F224" t="str">
            <v/>
          </cell>
          <cell r="G224" t="str">
            <v/>
          </cell>
          <cell r="K224">
            <v>0</v>
          </cell>
          <cell r="L224">
            <v>0</v>
          </cell>
        </row>
        <row r="225">
          <cell r="F225" t="str">
            <v/>
          </cell>
          <cell r="G225" t="str">
            <v/>
          </cell>
          <cell r="K225">
            <v>0</v>
          </cell>
          <cell r="L225">
            <v>0</v>
          </cell>
        </row>
        <row r="226">
          <cell r="F226" t="str">
            <v/>
          </cell>
          <cell r="G226" t="str">
            <v/>
          </cell>
          <cell r="K226">
            <v>0</v>
          </cell>
          <cell r="L226">
            <v>0</v>
          </cell>
        </row>
        <row r="227">
          <cell r="F227" t="str">
            <v/>
          </cell>
          <cell r="G227" t="str">
            <v/>
          </cell>
          <cell r="K227">
            <v>0</v>
          </cell>
          <cell r="L227">
            <v>0</v>
          </cell>
        </row>
        <row r="228">
          <cell r="F228" t="str">
            <v/>
          </cell>
          <cell r="G228" t="str">
            <v/>
          </cell>
          <cell r="K228">
            <v>0</v>
          </cell>
          <cell r="L228">
            <v>0</v>
          </cell>
        </row>
        <row r="229">
          <cell r="F229" t="str">
            <v/>
          </cell>
          <cell r="G229" t="str">
            <v/>
          </cell>
          <cell r="K229">
            <v>0</v>
          </cell>
          <cell r="L229">
            <v>0</v>
          </cell>
        </row>
        <row r="230">
          <cell r="F230" t="str">
            <v/>
          </cell>
          <cell r="G230" t="str">
            <v/>
          </cell>
          <cell r="K230">
            <v>0</v>
          </cell>
          <cell r="L230">
            <v>0</v>
          </cell>
        </row>
        <row r="231">
          <cell r="F231" t="str">
            <v/>
          </cell>
          <cell r="G231" t="str">
            <v/>
          </cell>
          <cell r="K231">
            <v>0</v>
          </cell>
          <cell r="L231">
            <v>0</v>
          </cell>
        </row>
        <row r="232">
          <cell r="F232" t="str">
            <v/>
          </cell>
          <cell r="G232" t="str">
            <v/>
          </cell>
          <cell r="K232">
            <v>0</v>
          </cell>
          <cell r="L232">
            <v>0</v>
          </cell>
        </row>
        <row r="233">
          <cell r="F233" t="str">
            <v/>
          </cell>
          <cell r="G233" t="str">
            <v/>
          </cell>
          <cell r="K233">
            <v>0</v>
          </cell>
          <cell r="L233">
            <v>0</v>
          </cell>
        </row>
        <row r="234">
          <cell r="F234" t="str">
            <v/>
          </cell>
          <cell r="G234" t="str">
            <v/>
          </cell>
          <cell r="K234">
            <v>0</v>
          </cell>
          <cell r="L234">
            <v>0</v>
          </cell>
        </row>
        <row r="235">
          <cell r="F235" t="str">
            <v/>
          </cell>
          <cell r="G235" t="str">
            <v/>
          </cell>
          <cell r="K235">
            <v>0</v>
          </cell>
          <cell r="L235">
            <v>0</v>
          </cell>
        </row>
        <row r="236">
          <cell r="F236" t="str">
            <v/>
          </cell>
          <cell r="G236" t="str">
            <v/>
          </cell>
          <cell r="K236">
            <v>0</v>
          </cell>
          <cell r="L236">
            <v>0</v>
          </cell>
        </row>
        <row r="237">
          <cell r="F237" t="str">
            <v/>
          </cell>
          <cell r="G237" t="str">
            <v/>
          </cell>
          <cell r="K237">
            <v>0</v>
          </cell>
          <cell r="L237">
            <v>0</v>
          </cell>
        </row>
        <row r="238">
          <cell r="F238" t="str">
            <v/>
          </cell>
          <cell r="G238" t="str">
            <v/>
          </cell>
          <cell r="K238">
            <v>0</v>
          </cell>
          <cell r="L238">
            <v>0</v>
          </cell>
        </row>
        <row r="239">
          <cell r="F239" t="str">
            <v/>
          </cell>
          <cell r="G239" t="str">
            <v/>
          </cell>
          <cell r="K239">
            <v>0</v>
          </cell>
          <cell r="L239">
            <v>0</v>
          </cell>
        </row>
        <row r="240">
          <cell r="F240" t="str">
            <v/>
          </cell>
          <cell r="G240" t="str">
            <v/>
          </cell>
          <cell r="K240">
            <v>0</v>
          </cell>
          <cell r="L240">
            <v>0</v>
          </cell>
        </row>
        <row r="241">
          <cell r="F241" t="str">
            <v/>
          </cell>
          <cell r="G241" t="str">
            <v/>
          </cell>
          <cell r="K241">
            <v>0</v>
          </cell>
          <cell r="L241">
            <v>0</v>
          </cell>
        </row>
        <row r="242">
          <cell r="F242" t="str">
            <v/>
          </cell>
          <cell r="G242" t="str">
            <v/>
          </cell>
          <cell r="K242">
            <v>0</v>
          </cell>
          <cell r="L242">
            <v>0</v>
          </cell>
        </row>
        <row r="243">
          <cell r="F243" t="str">
            <v/>
          </cell>
          <cell r="G243" t="str">
            <v/>
          </cell>
          <cell r="K243">
            <v>0</v>
          </cell>
          <cell r="L243">
            <v>0</v>
          </cell>
        </row>
        <row r="244">
          <cell r="F244" t="str">
            <v/>
          </cell>
          <cell r="G244" t="str">
            <v/>
          </cell>
          <cell r="K244">
            <v>0</v>
          </cell>
          <cell r="L244">
            <v>0</v>
          </cell>
        </row>
        <row r="245">
          <cell r="F245" t="str">
            <v/>
          </cell>
          <cell r="G245" t="str">
            <v/>
          </cell>
          <cell r="K245">
            <v>0</v>
          </cell>
          <cell r="L245">
            <v>0</v>
          </cell>
        </row>
        <row r="246">
          <cell r="F246" t="str">
            <v/>
          </cell>
          <cell r="G246" t="str">
            <v/>
          </cell>
          <cell r="K246">
            <v>0</v>
          </cell>
          <cell r="L246">
            <v>0</v>
          </cell>
        </row>
        <row r="247">
          <cell r="F247" t="str">
            <v/>
          </cell>
          <cell r="G247" t="str">
            <v/>
          </cell>
          <cell r="K247">
            <v>0</v>
          </cell>
          <cell r="L247">
            <v>0</v>
          </cell>
        </row>
        <row r="248">
          <cell r="F248" t="str">
            <v/>
          </cell>
          <cell r="G248" t="str">
            <v/>
          </cell>
          <cell r="K248">
            <v>0</v>
          </cell>
          <cell r="L248">
            <v>0</v>
          </cell>
        </row>
        <row r="249">
          <cell r="F249" t="str">
            <v/>
          </cell>
          <cell r="G249" t="str">
            <v/>
          </cell>
          <cell r="K249">
            <v>0</v>
          </cell>
          <cell r="L249">
            <v>0</v>
          </cell>
        </row>
        <row r="250">
          <cell r="F250" t="str">
            <v/>
          </cell>
          <cell r="G250" t="str">
            <v/>
          </cell>
          <cell r="K250">
            <v>0</v>
          </cell>
          <cell r="L250">
            <v>0</v>
          </cell>
        </row>
        <row r="251">
          <cell r="F251" t="str">
            <v/>
          </cell>
          <cell r="G251" t="str">
            <v/>
          </cell>
          <cell r="K251">
            <v>0</v>
          </cell>
          <cell r="L251">
            <v>0</v>
          </cell>
        </row>
        <row r="252">
          <cell r="F252" t="str">
            <v/>
          </cell>
          <cell r="G252" t="str">
            <v/>
          </cell>
          <cell r="K252">
            <v>0</v>
          </cell>
          <cell r="L252">
            <v>0</v>
          </cell>
        </row>
        <row r="253">
          <cell r="F253" t="str">
            <v/>
          </cell>
          <cell r="G253" t="str">
            <v/>
          </cell>
          <cell r="K253">
            <v>0</v>
          </cell>
          <cell r="L253">
            <v>0</v>
          </cell>
        </row>
        <row r="254">
          <cell r="F254" t="str">
            <v/>
          </cell>
          <cell r="G254" t="str">
            <v/>
          </cell>
          <cell r="K254">
            <v>0</v>
          </cell>
          <cell r="L254">
            <v>0</v>
          </cell>
        </row>
        <row r="255">
          <cell r="F255" t="str">
            <v/>
          </cell>
          <cell r="G255" t="str">
            <v/>
          </cell>
          <cell r="K255">
            <v>0</v>
          </cell>
          <cell r="L255">
            <v>0</v>
          </cell>
        </row>
        <row r="256">
          <cell r="F256" t="str">
            <v/>
          </cell>
          <cell r="G256" t="str">
            <v/>
          </cell>
          <cell r="K256">
            <v>0</v>
          </cell>
          <cell r="L256">
            <v>0</v>
          </cell>
        </row>
        <row r="257">
          <cell r="F257" t="str">
            <v/>
          </cell>
          <cell r="G257" t="str">
            <v/>
          </cell>
          <cell r="K257">
            <v>0</v>
          </cell>
          <cell r="L257">
            <v>0</v>
          </cell>
        </row>
        <row r="258">
          <cell r="F258" t="str">
            <v/>
          </cell>
          <cell r="G258" t="str">
            <v/>
          </cell>
          <cell r="K258">
            <v>0</v>
          </cell>
          <cell r="L258">
            <v>0</v>
          </cell>
        </row>
        <row r="259">
          <cell r="F259" t="str">
            <v/>
          </cell>
          <cell r="G259" t="str">
            <v/>
          </cell>
          <cell r="K259">
            <v>0</v>
          </cell>
          <cell r="L259">
            <v>0</v>
          </cell>
        </row>
        <row r="260">
          <cell r="F260" t="str">
            <v/>
          </cell>
          <cell r="G260" t="str">
            <v/>
          </cell>
          <cell r="K260">
            <v>0</v>
          </cell>
          <cell r="L260">
            <v>0</v>
          </cell>
        </row>
        <row r="261">
          <cell r="F261" t="str">
            <v/>
          </cell>
          <cell r="G261" t="str">
            <v/>
          </cell>
          <cell r="K261">
            <v>0</v>
          </cell>
          <cell r="L261">
            <v>0</v>
          </cell>
        </row>
        <row r="262">
          <cell r="F262" t="str">
            <v/>
          </cell>
          <cell r="G262" t="str">
            <v/>
          </cell>
          <cell r="K262">
            <v>0</v>
          </cell>
          <cell r="L262">
            <v>0</v>
          </cell>
        </row>
        <row r="263">
          <cell r="F263" t="str">
            <v/>
          </cell>
          <cell r="G263" t="str">
            <v/>
          </cell>
          <cell r="K263">
            <v>0</v>
          </cell>
          <cell r="L263">
            <v>0</v>
          </cell>
        </row>
        <row r="264">
          <cell r="F264" t="str">
            <v/>
          </cell>
          <cell r="G264" t="str">
            <v/>
          </cell>
          <cell r="K264">
            <v>0</v>
          </cell>
          <cell r="L264">
            <v>0</v>
          </cell>
        </row>
        <row r="265">
          <cell r="F265" t="str">
            <v/>
          </cell>
          <cell r="G265" t="str">
            <v/>
          </cell>
          <cell r="K265">
            <v>0</v>
          </cell>
          <cell r="L265">
            <v>0</v>
          </cell>
        </row>
        <row r="266">
          <cell r="F266" t="str">
            <v/>
          </cell>
          <cell r="G266" t="str">
            <v/>
          </cell>
          <cell r="K266">
            <v>0</v>
          </cell>
          <cell r="L266">
            <v>0</v>
          </cell>
        </row>
        <row r="267">
          <cell r="F267" t="str">
            <v/>
          </cell>
          <cell r="G267" t="str">
            <v/>
          </cell>
          <cell r="K267">
            <v>0</v>
          </cell>
          <cell r="L267">
            <v>0</v>
          </cell>
        </row>
        <row r="268">
          <cell r="F268" t="str">
            <v/>
          </cell>
          <cell r="G268" t="str">
            <v/>
          </cell>
          <cell r="K268">
            <v>0</v>
          </cell>
          <cell r="L268">
            <v>0</v>
          </cell>
        </row>
        <row r="269">
          <cell r="F269" t="str">
            <v/>
          </cell>
          <cell r="G269" t="str">
            <v/>
          </cell>
          <cell r="K269">
            <v>0</v>
          </cell>
          <cell r="L269">
            <v>0</v>
          </cell>
        </row>
        <row r="270">
          <cell r="F270" t="str">
            <v/>
          </cell>
          <cell r="G270" t="str">
            <v/>
          </cell>
          <cell r="K270">
            <v>0</v>
          </cell>
          <cell r="L270">
            <v>0</v>
          </cell>
        </row>
        <row r="271">
          <cell r="F271" t="str">
            <v/>
          </cell>
          <cell r="G271" t="str">
            <v/>
          </cell>
          <cell r="K271">
            <v>0</v>
          </cell>
          <cell r="L271">
            <v>0</v>
          </cell>
        </row>
        <row r="272">
          <cell r="F272" t="str">
            <v/>
          </cell>
          <cell r="G272" t="str">
            <v/>
          </cell>
          <cell r="K272">
            <v>0</v>
          </cell>
          <cell r="L272">
            <v>0</v>
          </cell>
        </row>
        <row r="273">
          <cell r="F273" t="str">
            <v/>
          </cell>
          <cell r="G273" t="str">
            <v/>
          </cell>
          <cell r="K273">
            <v>0</v>
          </cell>
          <cell r="L273">
            <v>0</v>
          </cell>
        </row>
        <row r="274">
          <cell r="F274" t="str">
            <v/>
          </cell>
          <cell r="G274" t="str">
            <v/>
          </cell>
          <cell r="K274">
            <v>0</v>
          </cell>
          <cell r="L274">
            <v>0</v>
          </cell>
        </row>
        <row r="275">
          <cell r="F275" t="str">
            <v/>
          </cell>
          <cell r="G275" t="str">
            <v/>
          </cell>
          <cell r="K275">
            <v>0</v>
          </cell>
          <cell r="L275">
            <v>0</v>
          </cell>
        </row>
        <row r="276">
          <cell r="F276" t="str">
            <v/>
          </cell>
          <cell r="G276" t="str">
            <v/>
          </cell>
          <cell r="K276">
            <v>0</v>
          </cell>
          <cell r="L276">
            <v>0</v>
          </cell>
        </row>
        <row r="277">
          <cell r="F277" t="str">
            <v/>
          </cell>
          <cell r="G277" t="str">
            <v/>
          </cell>
          <cell r="K277">
            <v>0</v>
          </cell>
          <cell r="L277">
            <v>0</v>
          </cell>
        </row>
        <row r="278">
          <cell r="F278" t="str">
            <v/>
          </cell>
          <cell r="G278" t="str">
            <v/>
          </cell>
          <cell r="K278">
            <v>0</v>
          </cell>
          <cell r="L278">
            <v>0</v>
          </cell>
        </row>
        <row r="279">
          <cell r="F279" t="str">
            <v/>
          </cell>
          <cell r="G279" t="str">
            <v/>
          </cell>
          <cell r="K279">
            <v>0</v>
          </cell>
          <cell r="L279">
            <v>0</v>
          </cell>
        </row>
        <row r="280">
          <cell r="F280" t="str">
            <v/>
          </cell>
          <cell r="G280" t="str">
            <v/>
          </cell>
          <cell r="K280">
            <v>0</v>
          </cell>
          <cell r="L280">
            <v>0</v>
          </cell>
        </row>
        <row r="281">
          <cell r="F281" t="str">
            <v/>
          </cell>
          <cell r="G281" t="str">
            <v/>
          </cell>
          <cell r="K281">
            <v>0</v>
          </cell>
          <cell r="L281">
            <v>0</v>
          </cell>
        </row>
        <row r="282">
          <cell r="F282" t="str">
            <v/>
          </cell>
          <cell r="G282" t="str">
            <v/>
          </cell>
          <cell r="K282">
            <v>0</v>
          </cell>
          <cell r="L282">
            <v>0</v>
          </cell>
        </row>
        <row r="283">
          <cell r="F283" t="str">
            <v/>
          </cell>
          <cell r="G283" t="str">
            <v/>
          </cell>
          <cell r="K283">
            <v>0</v>
          </cell>
          <cell r="L283">
            <v>0</v>
          </cell>
        </row>
        <row r="284">
          <cell r="F284" t="str">
            <v/>
          </cell>
          <cell r="G284" t="str">
            <v/>
          </cell>
          <cell r="K284">
            <v>0</v>
          </cell>
          <cell r="L284">
            <v>0</v>
          </cell>
        </row>
        <row r="285">
          <cell r="F285" t="str">
            <v/>
          </cell>
          <cell r="G285" t="str">
            <v/>
          </cell>
          <cell r="K285">
            <v>0</v>
          </cell>
          <cell r="L285">
            <v>0</v>
          </cell>
        </row>
        <row r="286">
          <cell r="F286" t="str">
            <v/>
          </cell>
          <cell r="G286" t="str">
            <v/>
          </cell>
          <cell r="K286">
            <v>0</v>
          </cell>
          <cell r="L286">
            <v>0</v>
          </cell>
        </row>
        <row r="287">
          <cell r="F287" t="str">
            <v/>
          </cell>
          <cell r="G287" t="str">
            <v/>
          </cell>
          <cell r="K287">
            <v>0</v>
          </cell>
          <cell r="L287">
            <v>0</v>
          </cell>
        </row>
        <row r="288">
          <cell r="F288" t="str">
            <v/>
          </cell>
          <cell r="G288" t="str">
            <v/>
          </cell>
          <cell r="K288">
            <v>0</v>
          </cell>
          <cell r="L288">
            <v>0</v>
          </cell>
        </row>
        <row r="289">
          <cell r="F289" t="str">
            <v/>
          </cell>
          <cell r="G289" t="str">
            <v/>
          </cell>
          <cell r="K289">
            <v>0</v>
          </cell>
          <cell r="L289">
            <v>0</v>
          </cell>
        </row>
        <row r="290">
          <cell r="F290" t="str">
            <v/>
          </cell>
          <cell r="G290" t="str">
            <v/>
          </cell>
          <cell r="K290">
            <v>0</v>
          </cell>
          <cell r="L290">
            <v>0</v>
          </cell>
        </row>
        <row r="291">
          <cell r="F291" t="str">
            <v/>
          </cell>
          <cell r="G291" t="str">
            <v/>
          </cell>
          <cell r="K291">
            <v>0</v>
          </cell>
          <cell r="L291">
            <v>0</v>
          </cell>
        </row>
        <row r="292">
          <cell r="F292" t="str">
            <v/>
          </cell>
          <cell r="G292" t="str">
            <v/>
          </cell>
          <cell r="K292">
            <v>0</v>
          </cell>
          <cell r="L292">
            <v>0</v>
          </cell>
        </row>
        <row r="293">
          <cell r="F293" t="str">
            <v/>
          </cell>
          <cell r="G293" t="str">
            <v/>
          </cell>
          <cell r="K293">
            <v>0</v>
          </cell>
          <cell r="L293">
            <v>0</v>
          </cell>
        </row>
        <row r="294">
          <cell r="F294" t="str">
            <v/>
          </cell>
          <cell r="G294" t="str">
            <v/>
          </cell>
          <cell r="K294">
            <v>0</v>
          </cell>
          <cell r="L294">
            <v>0</v>
          </cell>
        </row>
        <row r="295">
          <cell r="F295" t="str">
            <v/>
          </cell>
          <cell r="G295" t="str">
            <v/>
          </cell>
          <cell r="K295">
            <v>0</v>
          </cell>
          <cell r="L295">
            <v>0</v>
          </cell>
        </row>
        <row r="296">
          <cell r="F296" t="str">
            <v/>
          </cell>
          <cell r="G296" t="str">
            <v/>
          </cell>
          <cell r="K296">
            <v>0</v>
          </cell>
          <cell r="L296">
            <v>0</v>
          </cell>
        </row>
        <row r="297">
          <cell r="F297" t="str">
            <v/>
          </cell>
          <cell r="G297" t="str">
            <v/>
          </cell>
          <cell r="K297">
            <v>0</v>
          </cell>
          <cell r="L297">
            <v>0</v>
          </cell>
        </row>
        <row r="298">
          <cell r="F298" t="str">
            <v/>
          </cell>
          <cell r="G298" t="str">
            <v/>
          </cell>
          <cell r="K298">
            <v>0</v>
          </cell>
          <cell r="L298">
            <v>0</v>
          </cell>
        </row>
        <row r="299">
          <cell r="F299" t="str">
            <v/>
          </cell>
          <cell r="G299" t="str">
            <v/>
          </cell>
          <cell r="K299">
            <v>0</v>
          </cell>
          <cell r="L299">
            <v>0</v>
          </cell>
        </row>
        <row r="300">
          <cell r="F300" t="str">
            <v/>
          </cell>
          <cell r="G300" t="str">
            <v/>
          </cell>
          <cell r="K300">
            <v>0</v>
          </cell>
          <cell r="L300">
            <v>0</v>
          </cell>
        </row>
        <row r="301">
          <cell r="F301" t="str">
            <v/>
          </cell>
          <cell r="G301" t="str">
            <v/>
          </cell>
          <cell r="K301">
            <v>0</v>
          </cell>
          <cell r="L301">
            <v>0</v>
          </cell>
        </row>
        <row r="302">
          <cell r="F302" t="str">
            <v/>
          </cell>
          <cell r="G302" t="str">
            <v/>
          </cell>
          <cell r="K302">
            <v>0</v>
          </cell>
          <cell r="L302">
            <v>0</v>
          </cell>
        </row>
        <row r="303">
          <cell r="F303" t="str">
            <v/>
          </cell>
          <cell r="G303" t="str">
            <v/>
          </cell>
          <cell r="K303">
            <v>0</v>
          </cell>
          <cell r="L303">
            <v>0</v>
          </cell>
        </row>
        <row r="304">
          <cell r="F304" t="str">
            <v/>
          </cell>
          <cell r="G304" t="str">
            <v/>
          </cell>
          <cell r="K304">
            <v>0</v>
          </cell>
          <cell r="L304">
            <v>0</v>
          </cell>
        </row>
        <row r="305">
          <cell r="F305" t="str">
            <v/>
          </cell>
          <cell r="G305" t="str">
            <v/>
          </cell>
          <cell r="K305">
            <v>0</v>
          </cell>
          <cell r="L305">
            <v>0</v>
          </cell>
        </row>
        <row r="306">
          <cell r="F306" t="str">
            <v/>
          </cell>
          <cell r="G306" t="str">
            <v/>
          </cell>
          <cell r="K306">
            <v>0</v>
          </cell>
          <cell r="L306">
            <v>0</v>
          </cell>
        </row>
        <row r="307">
          <cell r="F307" t="str">
            <v/>
          </cell>
          <cell r="G307" t="str">
            <v/>
          </cell>
          <cell r="K307">
            <v>0</v>
          </cell>
          <cell r="L307">
            <v>0</v>
          </cell>
        </row>
        <row r="308">
          <cell r="F308" t="str">
            <v/>
          </cell>
          <cell r="G308" t="str">
            <v/>
          </cell>
          <cell r="K308">
            <v>0</v>
          </cell>
          <cell r="L308">
            <v>0</v>
          </cell>
        </row>
        <row r="309">
          <cell r="F309" t="str">
            <v/>
          </cell>
          <cell r="G309" t="str">
            <v/>
          </cell>
          <cell r="K309">
            <v>0</v>
          </cell>
          <cell r="L309">
            <v>0</v>
          </cell>
        </row>
        <row r="310">
          <cell r="F310" t="str">
            <v/>
          </cell>
          <cell r="G310" t="str">
            <v/>
          </cell>
          <cell r="K310">
            <v>0</v>
          </cell>
          <cell r="L310">
            <v>0</v>
          </cell>
        </row>
        <row r="311">
          <cell r="F311" t="str">
            <v/>
          </cell>
          <cell r="G311" t="str">
            <v/>
          </cell>
          <cell r="K311">
            <v>0</v>
          </cell>
          <cell r="L311">
            <v>0</v>
          </cell>
        </row>
        <row r="312">
          <cell r="F312" t="str">
            <v/>
          </cell>
          <cell r="G312" t="str">
            <v/>
          </cell>
          <cell r="K312">
            <v>0</v>
          </cell>
          <cell r="L312">
            <v>0</v>
          </cell>
        </row>
        <row r="313">
          <cell r="F313" t="str">
            <v/>
          </cell>
          <cell r="G313" t="str">
            <v/>
          </cell>
          <cell r="K313">
            <v>0</v>
          </cell>
          <cell r="L313">
            <v>0</v>
          </cell>
        </row>
        <row r="314">
          <cell r="F314" t="str">
            <v/>
          </cell>
          <cell r="G314" t="str">
            <v/>
          </cell>
          <cell r="K314">
            <v>0</v>
          </cell>
          <cell r="L314">
            <v>0</v>
          </cell>
        </row>
        <row r="315">
          <cell r="F315" t="str">
            <v/>
          </cell>
          <cell r="G315" t="str">
            <v/>
          </cell>
          <cell r="K315">
            <v>0</v>
          </cell>
          <cell r="L315">
            <v>0</v>
          </cell>
        </row>
        <row r="316">
          <cell r="F316" t="str">
            <v/>
          </cell>
          <cell r="G316" t="str">
            <v/>
          </cell>
          <cell r="K316">
            <v>0</v>
          </cell>
          <cell r="L316">
            <v>0</v>
          </cell>
        </row>
        <row r="317">
          <cell r="F317" t="str">
            <v/>
          </cell>
          <cell r="G317" t="str">
            <v/>
          </cell>
          <cell r="K317">
            <v>0</v>
          </cell>
          <cell r="L317">
            <v>0</v>
          </cell>
        </row>
        <row r="318">
          <cell r="F318" t="str">
            <v/>
          </cell>
          <cell r="G318" t="str">
            <v/>
          </cell>
          <cell r="K318">
            <v>0</v>
          </cell>
          <cell r="L318">
            <v>0</v>
          </cell>
        </row>
        <row r="319">
          <cell r="F319" t="str">
            <v/>
          </cell>
          <cell r="G319" t="str">
            <v/>
          </cell>
          <cell r="K319">
            <v>0</v>
          </cell>
          <cell r="L319">
            <v>0</v>
          </cell>
        </row>
        <row r="320">
          <cell r="F320" t="str">
            <v/>
          </cell>
          <cell r="G320" t="str">
            <v/>
          </cell>
          <cell r="K320">
            <v>0</v>
          </cell>
          <cell r="L320">
            <v>0</v>
          </cell>
        </row>
        <row r="321">
          <cell r="F321" t="str">
            <v/>
          </cell>
          <cell r="G321" t="str">
            <v/>
          </cell>
          <cell r="K321">
            <v>0</v>
          </cell>
          <cell r="L321">
            <v>0</v>
          </cell>
        </row>
        <row r="322">
          <cell r="F322" t="str">
            <v/>
          </cell>
          <cell r="G322" t="str">
            <v/>
          </cell>
          <cell r="K322">
            <v>0</v>
          </cell>
          <cell r="L322">
            <v>0</v>
          </cell>
        </row>
        <row r="323">
          <cell r="F323" t="str">
            <v/>
          </cell>
          <cell r="G323" t="str">
            <v/>
          </cell>
          <cell r="K323">
            <v>0</v>
          </cell>
          <cell r="L323">
            <v>0</v>
          </cell>
        </row>
        <row r="324">
          <cell r="F324" t="str">
            <v/>
          </cell>
          <cell r="G324" t="str">
            <v/>
          </cell>
          <cell r="K324">
            <v>0</v>
          </cell>
          <cell r="L324">
            <v>0</v>
          </cell>
        </row>
        <row r="325">
          <cell r="F325" t="str">
            <v/>
          </cell>
          <cell r="G325" t="str">
            <v/>
          </cell>
          <cell r="K325">
            <v>0</v>
          </cell>
          <cell r="L325">
            <v>0</v>
          </cell>
        </row>
        <row r="326">
          <cell r="F326" t="str">
            <v/>
          </cell>
          <cell r="G326" t="str">
            <v/>
          </cell>
          <cell r="K326">
            <v>0</v>
          </cell>
          <cell r="L326">
            <v>0</v>
          </cell>
        </row>
        <row r="327">
          <cell r="F327" t="str">
            <v/>
          </cell>
          <cell r="G327" t="str">
            <v/>
          </cell>
          <cell r="K327">
            <v>0</v>
          </cell>
          <cell r="L327">
            <v>0</v>
          </cell>
        </row>
        <row r="328">
          <cell r="F328" t="str">
            <v/>
          </cell>
          <cell r="G328" t="str">
            <v/>
          </cell>
          <cell r="K328">
            <v>0</v>
          </cell>
          <cell r="L328">
            <v>0</v>
          </cell>
        </row>
        <row r="329">
          <cell r="F329" t="str">
            <v/>
          </cell>
          <cell r="G329" t="str">
            <v/>
          </cell>
          <cell r="K329">
            <v>0</v>
          </cell>
          <cell r="L329">
            <v>0</v>
          </cell>
        </row>
        <row r="330">
          <cell r="F330" t="str">
            <v/>
          </cell>
          <cell r="G330" t="str">
            <v/>
          </cell>
          <cell r="K330">
            <v>0</v>
          </cell>
          <cell r="L330">
            <v>0</v>
          </cell>
        </row>
        <row r="331">
          <cell r="F331" t="str">
            <v/>
          </cell>
          <cell r="G331" t="str">
            <v/>
          </cell>
          <cell r="K331">
            <v>0</v>
          </cell>
          <cell r="L331">
            <v>0</v>
          </cell>
        </row>
        <row r="332">
          <cell r="F332" t="str">
            <v/>
          </cell>
          <cell r="G332" t="str">
            <v/>
          </cell>
          <cell r="K332">
            <v>0</v>
          </cell>
          <cell r="L332">
            <v>0</v>
          </cell>
        </row>
        <row r="333">
          <cell r="F333" t="str">
            <v/>
          </cell>
          <cell r="G333" t="str">
            <v/>
          </cell>
          <cell r="K333">
            <v>0</v>
          </cell>
          <cell r="L333">
            <v>0</v>
          </cell>
        </row>
        <row r="334">
          <cell r="F334" t="str">
            <v/>
          </cell>
          <cell r="G334" t="str">
            <v/>
          </cell>
          <cell r="K334">
            <v>0</v>
          </cell>
          <cell r="L334">
            <v>0</v>
          </cell>
        </row>
        <row r="335">
          <cell r="F335" t="str">
            <v/>
          </cell>
          <cell r="G335" t="str">
            <v/>
          </cell>
          <cell r="K335">
            <v>0</v>
          </cell>
          <cell r="L335">
            <v>0</v>
          </cell>
        </row>
        <row r="336">
          <cell r="F336" t="str">
            <v/>
          </cell>
          <cell r="G336" t="str">
            <v/>
          </cell>
          <cell r="K336">
            <v>0</v>
          </cell>
          <cell r="L336">
            <v>0</v>
          </cell>
        </row>
        <row r="337">
          <cell r="F337" t="str">
            <v/>
          </cell>
          <cell r="G337" t="str">
            <v/>
          </cell>
          <cell r="K337">
            <v>0</v>
          </cell>
          <cell r="L337">
            <v>0</v>
          </cell>
        </row>
        <row r="338">
          <cell r="F338" t="str">
            <v/>
          </cell>
          <cell r="G338" t="str">
            <v/>
          </cell>
          <cell r="K338">
            <v>0</v>
          </cell>
          <cell r="L338">
            <v>0</v>
          </cell>
        </row>
        <row r="339">
          <cell r="F339" t="str">
            <v/>
          </cell>
          <cell r="G339" t="str">
            <v/>
          </cell>
          <cell r="K339">
            <v>0</v>
          </cell>
          <cell r="L339">
            <v>0</v>
          </cell>
        </row>
        <row r="340">
          <cell r="F340" t="str">
            <v/>
          </cell>
          <cell r="G340" t="str">
            <v/>
          </cell>
          <cell r="K340">
            <v>0</v>
          </cell>
          <cell r="L340">
            <v>0</v>
          </cell>
        </row>
        <row r="341">
          <cell r="F341" t="str">
            <v/>
          </cell>
          <cell r="G341" t="str">
            <v/>
          </cell>
          <cell r="K341">
            <v>0</v>
          </cell>
          <cell r="L341">
            <v>0</v>
          </cell>
        </row>
        <row r="342">
          <cell r="F342" t="str">
            <v/>
          </cell>
          <cell r="G342" t="str">
            <v/>
          </cell>
          <cell r="K342">
            <v>0</v>
          </cell>
          <cell r="L342">
            <v>0</v>
          </cell>
        </row>
        <row r="343">
          <cell r="F343" t="str">
            <v/>
          </cell>
          <cell r="G343" t="str">
            <v/>
          </cell>
          <cell r="K343">
            <v>0</v>
          </cell>
          <cell r="L343">
            <v>0</v>
          </cell>
        </row>
        <row r="344">
          <cell r="F344" t="str">
            <v/>
          </cell>
          <cell r="G344" t="str">
            <v/>
          </cell>
          <cell r="K344">
            <v>0</v>
          </cell>
          <cell r="L344">
            <v>0</v>
          </cell>
        </row>
        <row r="345">
          <cell r="F345" t="str">
            <v/>
          </cell>
          <cell r="G345" t="str">
            <v/>
          </cell>
          <cell r="K345">
            <v>0</v>
          </cell>
          <cell r="L345">
            <v>0</v>
          </cell>
        </row>
        <row r="346">
          <cell r="F346" t="str">
            <v/>
          </cell>
          <cell r="G346" t="str">
            <v/>
          </cell>
          <cell r="K346">
            <v>0</v>
          </cell>
          <cell r="L346">
            <v>0</v>
          </cell>
        </row>
        <row r="347">
          <cell r="F347" t="str">
            <v/>
          </cell>
          <cell r="G347" t="str">
            <v/>
          </cell>
          <cell r="K347">
            <v>0</v>
          </cell>
          <cell r="L347">
            <v>0</v>
          </cell>
        </row>
        <row r="348">
          <cell r="F348" t="str">
            <v/>
          </cell>
          <cell r="G348" t="str">
            <v/>
          </cell>
          <cell r="K348">
            <v>0</v>
          </cell>
          <cell r="L348">
            <v>0</v>
          </cell>
        </row>
        <row r="349">
          <cell r="F349" t="str">
            <v/>
          </cell>
          <cell r="G349" t="str">
            <v/>
          </cell>
          <cell r="K349">
            <v>0</v>
          </cell>
          <cell r="L349">
            <v>0</v>
          </cell>
        </row>
        <row r="350">
          <cell r="F350" t="str">
            <v/>
          </cell>
          <cell r="G350" t="str">
            <v/>
          </cell>
          <cell r="K350">
            <v>0</v>
          </cell>
          <cell r="L350">
            <v>0</v>
          </cell>
        </row>
        <row r="351">
          <cell r="F351" t="str">
            <v/>
          </cell>
          <cell r="G351" t="str">
            <v/>
          </cell>
          <cell r="K351">
            <v>0</v>
          </cell>
          <cell r="L351">
            <v>0</v>
          </cell>
        </row>
        <row r="352">
          <cell r="F352" t="str">
            <v/>
          </cell>
          <cell r="G352" t="str">
            <v/>
          </cell>
          <cell r="K352">
            <v>0</v>
          </cell>
          <cell r="L352">
            <v>0</v>
          </cell>
        </row>
        <row r="353">
          <cell r="F353" t="str">
            <v/>
          </cell>
          <cell r="G353" t="str">
            <v/>
          </cell>
          <cell r="K353">
            <v>0</v>
          </cell>
          <cell r="L353">
            <v>0</v>
          </cell>
        </row>
        <row r="354">
          <cell r="F354" t="str">
            <v/>
          </cell>
          <cell r="G354" t="str">
            <v/>
          </cell>
          <cell r="K354">
            <v>0</v>
          </cell>
          <cell r="L354">
            <v>0</v>
          </cell>
        </row>
        <row r="355">
          <cell r="F355" t="str">
            <v/>
          </cell>
          <cell r="G355" t="str">
            <v/>
          </cell>
          <cell r="K355">
            <v>0</v>
          </cell>
          <cell r="L355">
            <v>0</v>
          </cell>
        </row>
        <row r="356">
          <cell r="F356" t="str">
            <v/>
          </cell>
          <cell r="G356" t="str">
            <v/>
          </cell>
          <cell r="K356">
            <v>0</v>
          </cell>
          <cell r="L356">
            <v>0</v>
          </cell>
        </row>
        <row r="357">
          <cell r="F357" t="str">
            <v/>
          </cell>
          <cell r="G357" t="str">
            <v/>
          </cell>
          <cell r="K357">
            <v>0</v>
          </cell>
          <cell r="L357">
            <v>0</v>
          </cell>
        </row>
        <row r="358">
          <cell r="F358" t="str">
            <v/>
          </cell>
          <cell r="G358" t="str">
            <v/>
          </cell>
          <cell r="K358">
            <v>0</v>
          </cell>
          <cell r="L358">
            <v>0</v>
          </cell>
        </row>
        <row r="359">
          <cell r="F359" t="str">
            <v/>
          </cell>
          <cell r="G359" t="str">
            <v/>
          </cell>
          <cell r="K359">
            <v>0</v>
          </cell>
          <cell r="L359">
            <v>0</v>
          </cell>
        </row>
        <row r="360">
          <cell r="F360" t="str">
            <v/>
          </cell>
          <cell r="G360" t="str">
            <v/>
          </cell>
          <cell r="K360">
            <v>0</v>
          </cell>
          <cell r="L360">
            <v>0</v>
          </cell>
        </row>
        <row r="361">
          <cell r="F361" t="str">
            <v/>
          </cell>
          <cell r="G361" t="str">
            <v/>
          </cell>
          <cell r="K361">
            <v>0</v>
          </cell>
          <cell r="L361">
            <v>0</v>
          </cell>
        </row>
        <row r="362">
          <cell r="F362" t="str">
            <v/>
          </cell>
          <cell r="G362" t="str">
            <v/>
          </cell>
          <cell r="K362">
            <v>0</v>
          </cell>
          <cell r="L362">
            <v>0</v>
          </cell>
        </row>
        <row r="363">
          <cell r="F363" t="str">
            <v/>
          </cell>
          <cell r="G363" t="str">
            <v/>
          </cell>
          <cell r="K363">
            <v>0</v>
          </cell>
          <cell r="L363">
            <v>0</v>
          </cell>
        </row>
        <row r="364">
          <cell r="F364" t="str">
            <v/>
          </cell>
          <cell r="G364" t="str">
            <v/>
          </cell>
          <cell r="K364">
            <v>0</v>
          </cell>
          <cell r="L364">
            <v>0</v>
          </cell>
        </row>
        <row r="365">
          <cell r="F365" t="str">
            <v/>
          </cell>
          <cell r="G365" t="str">
            <v/>
          </cell>
          <cell r="K365">
            <v>0</v>
          </cell>
          <cell r="L365">
            <v>0</v>
          </cell>
        </row>
        <row r="366">
          <cell r="F366" t="str">
            <v/>
          </cell>
          <cell r="G366" t="str">
            <v/>
          </cell>
          <cell r="K366">
            <v>0</v>
          </cell>
          <cell r="L366">
            <v>0</v>
          </cell>
        </row>
        <row r="367">
          <cell r="F367" t="str">
            <v/>
          </cell>
          <cell r="G367" t="str">
            <v/>
          </cell>
          <cell r="K367">
            <v>0</v>
          </cell>
          <cell r="L367">
            <v>0</v>
          </cell>
        </row>
        <row r="368">
          <cell r="F368" t="str">
            <v/>
          </cell>
          <cell r="G368" t="str">
            <v/>
          </cell>
          <cell r="K368">
            <v>0</v>
          </cell>
          <cell r="L368">
            <v>0</v>
          </cell>
        </row>
        <row r="369">
          <cell r="F369" t="str">
            <v/>
          </cell>
          <cell r="G369" t="str">
            <v/>
          </cell>
          <cell r="K369">
            <v>0</v>
          </cell>
          <cell r="L369">
            <v>0</v>
          </cell>
        </row>
        <row r="370">
          <cell r="F370" t="str">
            <v/>
          </cell>
          <cell r="G370" t="str">
            <v/>
          </cell>
          <cell r="K370">
            <v>0</v>
          </cell>
          <cell r="L370">
            <v>0</v>
          </cell>
        </row>
        <row r="371">
          <cell r="F371" t="str">
            <v/>
          </cell>
          <cell r="G371" t="str">
            <v/>
          </cell>
          <cell r="K371">
            <v>0</v>
          </cell>
          <cell r="L371">
            <v>0</v>
          </cell>
        </row>
        <row r="372">
          <cell r="F372" t="str">
            <v/>
          </cell>
          <cell r="G372" t="str">
            <v/>
          </cell>
          <cell r="K372">
            <v>0</v>
          </cell>
          <cell r="L372">
            <v>0</v>
          </cell>
        </row>
        <row r="373">
          <cell r="F373" t="str">
            <v/>
          </cell>
          <cell r="G373" t="str">
            <v/>
          </cell>
          <cell r="K373">
            <v>0</v>
          </cell>
          <cell r="L373">
            <v>0</v>
          </cell>
        </row>
        <row r="374">
          <cell r="F374" t="str">
            <v/>
          </cell>
          <cell r="G374" t="str">
            <v/>
          </cell>
          <cell r="K374">
            <v>0</v>
          </cell>
          <cell r="L374">
            <v>0</v>
          </cell>
        </row>
        <row r="375">
          <cell r="F375" t="str">
            <v/>
          </cell>
          <cell r="G375" t="str">
            <v/>
          </cell>
          <cell r="K375">
            <v>0</v>
          </cell>
          <cell r="L375">
            <v>0</v>
          </cell>
        </row>
        <row r="376">
          <cell r="F376" t="str">
            <v/>
          </cell>
          <cell r="G376" t="str">
            <v/>
          </cell>
          <cell r="K376">
            <v>0</v>
          </cell>
          <cell r="L376">
            <v>0</v>
          </cell>
        </row>
        <row r="377">
          <cell r="F377" t="str">
            <v/>
          </cell>
          <cell r="G377" t="str">
            <v/>
          </cell>
          <cell r="K377">
            <v>0</v>
          </cell>
          <cell r="L377">
            <v>0</v>
          </cell>
        </row>
        <row r="378">
          <cell r="F378" t="str">
            <v/>
          </cell>
          <cell r="G378" t="str">
            <v/>
          </cell>
          <cell r="K378">
            <v>0</v>
          </cell>
          <cell r="L378">
            <v>0</v>
          </cell>
        </row>
        <row r="379">
          <cell r="F379" t="str">
            <v/>
          </cell>
          <cell r="G379" t="str">
            <v/>
          </cell>
          <cell r="K379">
            <v>0</v>
          </cell>
          <cell r="L379">
            <v>0</v>
          </cell>
        </row>
        <row r="380">
          <cell r="F380" t="str">
            <v/>
          </cell>
          <cell r="G380" t="str">
            <v/>
          </cell>
          <cell r="K380">
            <v>0</v>
          </cell>
          <cell r="L380">
            <v>0</v>
          </cell>
        </row>
        <row r="381">
          <cell r="F381" t="str">
            <v/>
          </cell>
          <cell r="G381" t="str">
            <v/>
          </cell>
          <cell r="K381">
            <v>0</v>
          </cell>
          <cell r="L381">
            <v>0</v>
          </cell>
        </row>
        <row r="382">
          <cell r="F382" t="str">
            <v/>
          </cell>
          <cell r="G382" t="str">
            <v/>
          </cell>
          <cell r="K382">
            <v>0</v>
          </cell>
          <cell r="L382">
            <v>0</v>
          </cell>
        </row>
        <row r="383">
          <cell r="F383" t="str">
            <v/>
          </cell>
          <cell r="G383" t="str">
            <v/>
          </cell>
          <cell r="K383">
            <v>0</v>
          </cell>
          <cell r="L383">
            <v>0</v>
          </cell>
        </row>
        <row r="384">
          <cell r="F384" t="str">
            <v/>
          </cell>
          <cell r="G384" t="str">
            <v/>
          </cell>
          <cell r="K384">
            <v>0</v>
          </cell>
          <cell r="L384">
            <v>0</v>
          </cell>
        </row>
        <row r="385">
          <cell r="F385" t="str">
            <v/>
          </cell>
          <cell r="G385" t="str">
            <v/>
          </cell>
          <cell r="K385">
            <v>0</v>
          </cell>
          <cell r="L385">
            <v>0</v>
          </cell>
        </row>
        <row r="386">
          <cell r="F386" t="str">
            <v/>
          </cell>
          <cell r="G386" t="str">
            <v/>
          </cell>
          <cell r="K386">
            <v>0</v>
          </cell>
          <cell r="L386">
            <v>0</v>
          </cell>
        </row>
        <row r="387">
          <cell r="F387" t="str">
            <v/>
          </cell>
          <cell r="G387" t="str">
            <v/>
          </cell>
          <cell r="K387">
            <v>0</v>
          </cell>
          <cell r="L387">
            <v>0</v>
          </cell>
        </row>
        <row r="388">
          <cell r="F388" t="str">
            <v/>
          </cell>
          <cell r="G388" t="str">
            <v/>
          </cell>
          <cell r="K388">
            <v>0</v>
          </cell>
          <cell r="L388">
            <v>0</v>
          </cell>
        </row>
        <row r="389">
          <cell r="F389" t="str">
            <v/>
          </cell>
          <cell r="G389" t="str">
            <v/>
          </cell>
          <cell r="K389">
            <v>0</v>
          </cell>
          <cell r="L389">
            <v>0</v>
          </cell>
        </row>
        <row r="390">
          <cell r="F390" t="str">
            <v/>
          </cell>
          <cell r="G390" t="str">
            <v/>
          </cell>
          <cell r="K390">
            <v>0</v>
          </cell>
          <cell r="L390">
            <v>0</v>
          </cell>
        </row>
        <row r="391">
          <cell r="F391" t="str">
            <v/>
          </cell>
          <cell r="G391" t="str">
            <v/>
          </cell>
          <cell r="K391">
            <v>0</v>
          </cell>
          <cell r="L391">
            <v>0</v>
          </cell>
        </row>
        <row r="392">
          <cell r="F392" t="str">
            <v/>
          </cell>
          <cell r="G392" t="str">
            <v/>
          </cell>
          <cell r="K392">
            <v>0</v>
          </cell>
          <cell r="L392">
            <v>0</v>
          </cell>
        </row>
        <row r="393">
          <cell r="F393" t="str">
            <v/>
          </cell>
          <cell r="G393" t="str">
            <v/>
          </cell>
          <cell r="K393">
            <v>0</v>
          </cell>
          <cell r="L393">
            <v>0</v>
          </cell>
        </row>
        <row r="394">
          <cell r="F394" t="str">
            <v/>
          </cell>
          <cell r="G394" t="str">
            <v/>
          </cell>
          <cell r="K394">
            <v>0</v>
          </cell>
          <cell r="L394">
            <v>0</v>
          </cell>
        </row>
        <row r="395">
          <cell r="F395" t="str">
            <v/>
          </cell>
          <cell r="G395" t="str">
            <v/>
          </cell>
          <cell r="K395">
            <v>0</v>
          </cell>
          <cell r="L395">
            <v>0</v>
          </cell>
        </row>
        <row r="396">
          <cell r="F396" t="str">
            <v/>
          </cell>
          <cell r="G396" t="str">
            <v/>
          </cell>
          <cell r="K396">
            <v>0</v>
          </cell>
          <cell r="L396">
            <v>0</v>
          </cell>
        </row>
        <row r="397">
          <cell r="F397" t="str">
            <v/>
          </cell>
          <cell r="G397" t="str">
            <v/>
          </cell>
          <cell r="K397">
            <v>0</v>
          </cell>
          <cell r="L397">
            <v>0</v>
          </cell>
        </row>
        <row r="398">
          <cell r="F398" t="str">
            <v/>
          </cell>
          <cell r="G398" t="str">
            <v/>
          </cell>
          <cell r="K398">
            <v>0</v>
          </cell>
          <cell r="L398">
            <v>0</v>
          </cell>
        </row>
        <row r="399">
          <cell r="F399" t="str">
            <v/>
          </cell>
          <cell r="G399" t="str">
            <v/>
          </cell>
          <cell r="K399">
            <v>0</v>
          </cell>
          <cell r="L399">
            <v>0</v>
          </cell>
        </row>
        <row r="400">
          <cell r="F400" t="str">
            <v/>
          </cell>
          <cell r="G400" t="str">
            <v/>
          </cell>
          <cell r="K400">
            <v>0</v>
          </cell>
          <cell r="L400">
            <v>0</v>
          </cell>
        </row>
        <row r="401">
          <cell r="F401" t="str">
            <v/>
          </cell>
          <cell r="G401" t="str">
            <v/>
          </cell>
          <cell r="K401">
            <v>0</v>
          </cell>
          <cell r="L401">
            <v>0</v>
          </cell>
        </row>
        <row r="402">
          <cell r="F402" t="str">
            <v/>
          </cell>
          <cell r="G402" t="str">
            <v/>
          </cell>
          <cell r="K402">
            <v>0</v>
          </cell>
          <cell r="L402">
            <v>0</v>
          </cell>
        </row>
        <row r="403">
          <cell r="F403" t="str">
            <v/>
          </cell>
          <cell r="G403" t="str">
            <v/>
          </cell>
          <cell r="K403">
            <v>0</v>
          </cell>
          <cell r="L403">
            <v>0</v>
          </cell>
        </row>
        <row r="404">
          <cell r="F404" t="str">
            <v/>
          </cell>
          <cell r="G404" t="str">
            <v/>
          </cell>
          <cell r="K404">
            <v>0</v>
          </cell>
          <cell r="L404">
            <v>0</v>
          </cell>
        </row>
        <row r="405">
          <cell r="F405" t="str">
            <v/>
          </cell>
          <cell r="G405" t="str">
            <v/>
          </cell>
          <cell r="K405">
            <v>0</v>
          </cell>
          <cell r="L405">
            <v>0</v>
          </cell>
        </row>
        <row r="406">
          <cell r="F406" t="str">
            <v/>
          </cell>
          <cell r="G406" t="str">
            <v/>
          </cell>
          <cell r="K406">
            <v>0</v>
          </cell>
          <cell r="L406">
            <v>0</v>
          </cell>
        </row>
        <row r="407">
          <cell r="F407" t="str">
            <v/>
          </cell>
          <cell r="G407" t="str">
            <v/>
          </cell>
          <cell r="K407">
            <v>0</v>
          </cell>
          <cell r="L407">
            <v>0</v>
          </cell>
        </row>
        <row r="408">
          <cell r="F408" t="str">
            <v/>
          </cell>
          <cell r="G408" t="str">
            <v/>
          </cell>
          <cell r="K408">
            <v>0</v>
          </cell>
          <cell r="L408">
            <v>0</v>
          </cell>
        </row>
        <row r="409">
          <cell r="F409" t="str">
            <v/>
          </cell>
          <cell r="G409" t="str">
            <v/>
          </cell>
          <cell r="K409">
            <v>0</v>
          </cell>
          <cell r="L409">
            <v>0</v>
          </cell>
        </row>
        <row r="410">
          <cell r="F410" t="str">
            <v/>
          </cell>
          <cell r="G410" t="str">
            <v/>
          </cell>
          <cell r="K410">
            <v>0</v>
          </cell>
          <cell r="L410">
            <v>0</v>
          </cell>
        </row>
        <row r="411">
          <cell r="F411" t="str">
            <v/>
          </cell>
          <cell r="G411" t="str">
            <v/>
          </cell>
          <cell r="K411">
            <v>0</v>
          </cell>
          <cell r="L411">
            <v>0</v>
          </cell>
        </row>
        <row r="412">
          <cell r="F412" t="str">
            <v/>
          </cell>
          <cell r="G412" t="str">
            <v/>
          </cell>
          <cell r="K412">
            <v>0</v>
          </cell>
          <cell r="L412">
            <v>0</v>
          </cell>
        </row>
        <row r="413">
          <cell r="F413" t="str">
            <v/>
          </cell>
          <cell r="G413" t="str">
            <v/>
          </cell>
          <cell r="K413">
            <v>0</v>
          </cell>
          <cell r="L413">
            <v>0</v>
          </cell>
        </row>
        <row r="414">
          <cell r="F414" t="str">
            <v/>
          </cell>
          <cell r="G414" t="str">
            <v/>
          </cell>
          <cell r="K414">
            <v>0</v>
          </cell>
          <cell r="L414">
            <v>0</v>
          </cell>
        </row>
        <row r="415">
          <cell r="F415" t="str">
            <v/>
          </cell>
          <cell r="G415" t="str">
            <v/>
          </cell>
          <cell r="K415">
            <v>0</v>
          </cell>
          <cell r="L415">
            <v>0</v>
          </cell>
        </row>
        <row r="416">
          <cell r="F416" t="str">
            <v/>
          </cell>
          <cell r="G416" t="str">
            <v/>
          </cell>
          <cell r="K416">
            <v>0</v>
          </cell>
          <cell r="L416">
            <v>0</v>
          </cell>
        </row>
        <row r="417">
          <cell r="F417" t="str">
            <v/>
          </cell>
          <cell r="G417" t="str">
            <v/>
          </cell>
          <cell r="K417">
            <v>0</v>
          </cell>
          <cell r="L417">
            <v>0</v>
          </cell>
        </row>
        <row r="418">
          <cell r="F418" t="str">
            <v/>
          </cell>
          <cell r="G418" t="str">
            <v/>
          </cell>
          <cell r="K418">
            <v>0</v>
          </cell>
          <cell r="L418">
            <v>0</v>
          </cell>
        </row>
        <row r="419">
          <cell r="F419" t="str">
            <v/>
          </cell>
          <cell r="G419" t="str">
            <v/>
          </cell>
          <cell r="K419">
            <v>0</v>
          </cell>
          <cell r="L419">
            <v>0</v>
          </cell>
        </row>
        <row r="420">
          <cell r="F420" t="str">
            <v/>
          </cell>
          <cell r="G420" t="str">
            <v/>
          </cell>
          <cell r="K420">
            <v>0</v>
          </cell>
          <cell r="L420">
            <v>0</v>
          </cell>
        </row>
        <row r="421">
          <cell r="F421" t="str">
            <v/>
          </cell>
          <cell r="G421" t="str">
            <v/>
          </cell>
          <cell r="K421">
            <v>0</v>
          </cell>
          <cell r="L421">
            <v>0</v>
          </cell>
        </row>
        <row r="422">
          <cell r="F422" t="str">
            <v/>
          </cell>
          <cell r="G422" t="str">
            <v/>
          </cell>
          <cell r="K422">
            <v>0</v>
          </cell>
          <cell r="L422">
            <v>0</v>
          </cell>
        </row>
        <row r="423">
          <cell r="F423" t="str">
            <v/>
          </cell>
          <cell r="G423" t="str">
            <v/>
          </cell>
          <cell r="K423">
            <v>0</v>
          </cell>
          <cell r="L423">
            <v>0</v>
          </cell>
        </row>
        <row r="424">
          <cell r="F424" t="str">
            <v/>
          </cell>
          <cell r="G424" t="str">
            <v/>
          </cell>
          <cell r="K424">
            <v>0</v>
          </cell>
          <cell r="L424">
            <v>0</v>
          </cell>
        </row>
        <row r="425">
          <cell r="F425" t="str">
            <v/>
          </cell>
          <cell r="G425" t="str">
            <v/>
          </cell>
          <cell r="K425">
            <v>0</v>
          </cell>
          <cell r="L425">
            <v>0</v>
          </cell>
        </row>
        <row r="426">
          <cell r="F426" t="str">
            <v/>
          </cell>
          <cell r="G426" t="str">
            <v/>
          </cell>
          <cell r="K426">
            <v>0</v>
          </cell>
          <cell r="L426">
            <v>0</v>
          </cell>
        </row>
        <row r="427">
          <cell r="F427" t="str">
            <v/>
          </cell>
          <cell r="G427" t="str">
            <v/>
          </cell>
          <cell r="K427">
            <v>0</v>
          </cell>
          <cell r="L427">
            <v>0</v>
          </cell>
        </row>
        <row r="428">
          <cell r="F428" t="str">
            <v/>
          </cell>
          <cell r="G428" t="str">
            <v/>
          </cell>
          <cell r="K428">
            <v>0</v>
          </cell>
          <cell r="L428">
            <v>0</v>
          </cell>
        </row>
        <row r="429">
          <cell r="F429" t="str">
            <v/>
          </cell>
          <cell r="G429" t="str">
            <v/>
          </cell>
          <cell r="K429">
            <v>0</v>
          </cell>
          <cell r="L429">
            <v>0</v>
          </cell>
        </row>
        <row r="430">
          <cell r="F430" t="str">
            <v/>
          </cell>
          <cell r="G430" t="str">
            <v/>
          </cell>
          <cell r="K430">
            <v>0</v>
          </cell>
          <cell r="L430">
            <v>0</v>
          </cell>
        </row>
        <row r="431">
          <cell r="F431" t="str">
            <v/>
          </cell>
          <cell r="G431" t="str">
            <v/>
          </cell>
          <cell r="K431">
            <v>0</v>
          </cell>
          <cell r="L431">
            <v>0</v>
          </cell>
        </row>
        <row r="432">
          <cell r="F432" t="str">
            <v/>
          </cell>
          <cell r="G432" t="str">
            <v/>
          </cell>
          <cell r="K432">
            <v>0</v>
          </cell>
          <cell r="L432">
            <v>0</v>
          </cell>
        </row>
        <row r="433">
          <cell r="F433" t="str">
            <v/>
          </cell>
          <cell r="G433" t="str">
            <v/>
          </cell>
          <cell r="K433">
            <v>0</v>
          </cell>
          <cell r="L433">
            <v>0</v>
          </cell>
        </row>
        <row r="434">
          <cell r="F434" t="str">
            <v/>
          </cell>
          <cell r="G434" t="str">
            <v/>
          </cell>
          <cell r="K434">
            <v>0</v>
          </cell>
          <cell r="L434">
            <v>0</v>
          </cell>
        </row>
        <row r="435">
          <cell r="F435" t="str">
            <v/>
          </cell>
          <cell r="G435" t="str">
            <v/>
          </cell>
          <cell r="K435">
            <v>0</v>
          </cell>
          <cell r="L435">
            <v>0</v>
          </cell>
        </row>
        <row r="436">
          <cell r="F436" t="str">
            <v/>
          </cell>
          <cell r="G436" t="str">
            <v/>
          </cell>
          <cell r="K436">
            <v>0</v>
          </cell>
          <cell r="L436">
            <v>0</v>
          </cell>
        </row>
        <row r="437">
          <cell r="F437" t="str">
            <v/>
          </cell>
          <cell r="G437" t="str">
            <v/>
          </cell>
          <cell r="K437">
            <v>0</v>
          </cell>
          <cell r="L437">
            <v>0</v>
          </cell>
        </row>
        <row r="438">
          <cell r="F438" t="str">
            <v/>
          </cell>
          <cell r="G438" t="str">
            <v/>
          </cell>
          <cell r="K438">
            <v>0</v>
          </cell>
          <cell r="L438">
            <v>0</v>
          </cell>
        </row>
        <row r="439">
          <cell r="F439" t="str">
            <v/>
          </cell>
          <cell r="G439" t="str">
            <v/>
          </cell>
          <cell r="K439">
            <v>0</v>
          </cell>
          <cell r="L439">
            <v>0</v>
          </cell>
        </row>
        <row r="440">
          <cell r="F440" t="str">
            <v/>
          </cell>
          <cell r="G440" t="str">
            <v/>
          </cell>
          <cell r="K440">
            <v>0</v>
          </cell>
          <cell r="L440">
            <v>0</v>
          </cell>
        </row>
        <row r="441">
          <cell r="F441" t="str">
            <v/>
          </cell>
          <cell r="G441" t="str">
            <v/>
          </cell>
          <cell r="K441">
            <v>0</v>
          </cell>
          <cell r="L441">
            <v>0</v>
          </cell>
        </row>
        <row r="442">
          <cell r="F442" t="str">
            <v/>
          </cell>
          <cell r="G442" t="str">
            <v/>
          </cell>
          <cell r="K442">
            <v>0</v>
          </cell>
          <cell r="L442">
            <v>0</v>
          </cell>
        </row>
        <row r="443">
          <cell r="F443" t="str">
            <v/>
          </cell>
          <cell r="G443" t="str">
            <v/>
          </cell>
          <cell r="K443">
            <v>0</v>
          </cell>
          <cell r="L443">
            <v>0</v>
          </cell>
        </row>
        <row r="444">
          <cell r="F444" t="str">
            <v/>
          </cell>
          <cell r="G444" t="str">
            <v/>
          </cell>
          <cell r="K444">
            <v>0</v>
          </cell>
          <cell r="L444">
            <v>0</v>
          </cell>
        </row>
        <row r="445">
          <cell r="F445" t="str">
            <v/>
          </cell>
          <cell r="G445" t="str">
            <v/>
          </cell>
          <cell r="K445">
            <v>0</v>
          </cell>
          <cell r="L445">
            <v>0</v>
          </cell>
        </row>
        <row r="446">
          <cell r="F446" t="str">
            <v/>
          </cell>
          <cell r="G446" t="str">
            <v/>
          </cell>
          <cell r="K446">
            <v>0</v>
          </cell>
          <cell r="L446">
            <v>0</v>
          </cell>
        </row>
        <row r="447">
          <cell r="F447" t="str">
            <v/>
          </cell>
          <cell r="G447" t="str">
            <v/>
          </cell>
          <cell r="K447">
            <v>0</v>
          </cell>
          <cell r="L447">
            <v>0</v>
          </cell>
        </row>
        <row r="448">
          <cell r="F448" t="str">
            <v/>
          </cell>
          <cell r="G448" t="str">
            <v/>
          </cell>
          <cell r="K448">
            <v>0</v>
          </cell>
          <cell r="L448">
            <v>0</v>
          </cell>
        </row>
        <row r="449">
          <cell r="F449" t="str">
            <v/>
          </cell>
          <cell r="G449" t="str">
            <v/>
          </cell>
          <cell r="K449">
            <v>0</v>
          </cell>
          <cell r="L449">
            <v>0</v>
          </cell>
        </row>
        <row r="450">
          <cell r="F450" t="str">
            <v/>
          </cell>
          <cell r="G450" t="str">
            <v/>
          </cell>
          <cell r="K450">
            <v>0</v>
          </cell>
          <cell r="L450">
            <v>0</v>
          </cell>
        </row>
        <row r="451">
          <cell r="F451" t="str">
            <v/>
          </cell>
          <cell r="G451" t="str">
            <v/>
          </cell>
          <cell r="K451">
            <v>0</v>
          </cell>
          <cell r="L451">
            <v>0</v>
          </cell>
        </row>
        <row r="452">
          <cell r="F452" t="str">
            <v/>
          </cell>
          <cell r="G452" t="str">
            <v/>
          </cell>
          <cell r="K452">
            <v>0</v>
          </cell>
          <cell r="L452">
            <v>0</v>
          </cell>
        </row>
        <row r="453">
          <cell r="F453" t="str">
            <v/>
          </cell>
          <cell r="G453" t="str">
            <v/>
          </cell>
          <cell r="K453">
            <v>0</v>
          </cell>
          <cell r="L453">
            <v>0</v>
          </cell>
        </row>
        <row r="454">
          <cell r="F454" t="str">
            <v/>
          </cell>
          <cell r="G454" t="str">
            <v/>
          </cell>
          <cell r="K454">
            <v>0</v>
          </cell>
          <cell r="L454">
            <v>0</v>
          </cell>
        </row>
        <row r="455">
          <cell r="F455" t="str">
            <v/>
          </cell>
          <cell r="G455" t="str">
            <v/>
          </cell>
          <cell r="K455">
            <v>0</v>
          </cell>
          <cell r="L455">
            <v>0</v>
          </cell>
        </row>
        <row r="456">
          <cell r="F456" t="str">
            <v/>
          </cell>
          <cell r="G456" t="str">
            <v/>
          </cell>
          <cell r="K456">
            <v>0</v>
          </cell>
          <cell r="L456">
            <v>0</v>
          </cell>
        </row>
        <row r="457">
          <cell r="F457" t="str">
            <v/>
          </cell>
          <cell r="G457" t="str">
            <v/>
          </cell>
          <cell r="K457">
            <v>0</v>
          </cell>
          <cell r="L457">
            <v>0</v>
          </cell>
        </row>
        <row r="458">
          <cell r="F458" t="str">
            <v/>
          </cell>
          <cell r="G458" t="str">
            <v/>
          </cell>
          <cell r="K458">
            <v>0</v>
          </cell>
          <cell r="L458">
            <v>0</v>
          </cell>
        </row>
        <row r="459">
          <cell r="F459" t="str">
            <v/>
          </cell>
          <cell r="G459" t="str">
            <v/>
          </cell>
          <cell r="K459">
            <v>0</v>
          </cell>
          <cell r="L459">
            <v>0</v>
          </cell>
        </row>
        <row r="460">
          <cell r="F460" t="str">
            <v/>
          </cell>
          <cell r="G460" t="str">
            <v/>
          </cell>
          <cell r="K460">
            <v>0</v>
          </cell>
          <cell r="L460">
            <v>0</v>
          </cell>
        </row>
        <row r="461">
          <cell r="F461" t="str">
            <v/>
          </cell>
          <cell r="G461" t="str">
            <v/>
          </cell>
          <cell r="K461">
            <v>0</v>
          </cell>
          <cell r="L461">
            <v>0</v>
          </cell>
        </row>
        <row r="462">
          <cell r="F462" t="str">
            <v/>
          </cell>
          <cell r="G462" t="str">
            <v/>
          </cell>
          <cell r="K462">
            <v>0</v>
          </cell>
          <cell r="L462">
            <v>0</v>
          </cell>
        </row>
        <row r="463">
          <cell r="F463" t="str">
            <v/>
          </cell>
          <cell r="G463" t="str">
            <v/>
          </cell>
          <cell r="K463">
            <v>0</v>
          </cell>
          <cell r="L463">
            <v>0</v>
          </cell>
        </row>
        <row r="464">
          <cell r="F464" t="str">
            <v/>
          </cell>
          <cell r="G464" t="str">
            <v/>
          </cell>
          <cell r="K464">
            <v>0</v>
          </cell>
          <cell r="L464">
            <v>0</v>
          </cell>
        </row>
        <row r="465">
          <cell r="F465" t="str">
            <v/>
          </cell>
          <cell r="G465" t="str">
            <v/>
          </cell>
          <cell r="K465">
            <v>0</v>
          </cell>
          <cell r="L465">
            <v>0</v>
          </cell>
        </row>
        <row r="466">
          <cell r="F466" t="str">
            <v/>
          </cell>
          <cell r="G466" t="str">
            <v/>
          </cell>
          <cell r="K466">
            <v>0</v>
          </cell>
          <cell r="L466">
            <v>0</v>
          </cell>
        </row>
        <row r="467">
          <cell r="F467" t="str">
            <v/>
          </cell>
          <cell r="G467" t="str">
            <v/>
          </cell>
          <cell r="K467">
            <v>0</v>
          </cell>
          <cell r="L467">
            <v>0</v>
          </cell>
        </row>
        <row r="468">
          <cell r="F468" t="str">
            <v/>
          </cell>
          <cell r="G468" t="str">
            <v/>
          </cell>
          <cell r="K468">
            <v>0</v>
          </cell>
          <cell r="L468">
            <v>0</v>
          </cell>
        </row>
        <row r="469">
          <cell r="F469" t="str">
            <v/>
          </cell>
          <cell r="G469" t="str">
            <v/>
          </cell>
          <cell r="K469">
            <v>0</v>
          </cell>
          <cell r="L469">
            <v>0</v>
          </cell>
        </row>
        <row r="470">
          <cell r="F470" t="str">
            <v/>
          </cell>
          <cell r="G470" t="str">
            <v/>
          </cell>
          <cell r="K470">
            <v>0</v>
          </cell>
          <cell r="L470">
            <v>0</v>
          </cell>
        </row>
        <row r="471">
          <cell r="F471" t="str">
            <v/>
          </cell>
          <cell r="G471" t="str">
            <v/>
          </cell>
          <cell r="K471">
            <v>0</v>
          </cell>
          <cell r="L471">
            <v>0</v>
          </cell>
        </row>
        <row r="472">
          <cell r="F472" t="str">
            <v/>
          </cell>
          <cell r="G472" t="str">
            <v/>
          </cell>
          <cell r="K472">
            <v>0</v>
          </cell>
          <cell r="L472">
            <v>0</v>
          </cell>
        </row>
        <row r="473">
          <cell r="F473" t="str">
            <v/>
          </cell>
          <cell r="G473" t="str">
            <v/>
          </cell>
          <cell r="K473">
            <v>0</v>
          </cell>
          <cell r="L473">
            <v>0</v>
          </cell>
        </row>
        <row r="474">
          <cell r="F474" t="str">
            <v/>
          </cell>
          <cell r="G474" t="str">
            <v/>
          </cell>
          <cell r="K474">
            <v>0</v>
          </cell>
          <cell r="L474">
            <v>0</v>
          </cell>
        </row>
        <row r="475">
          <cell r="F475" t="str">
            <v/>
          </cell>
          <cell r="G475" t="str">
            <v/>
          </cell>
          <cell r="K475">
            <v>0</v>
          </cell>
          <cell r="L475">
            <v>0</v>
          </cell>
        </row>
        <row r="476">
          <cell r="F476" t="str">
            <v/>
          </cell>
          <cell r="G476" t="str">
            <v/>
          </cell>
          <cell r="K476">
            <v>0</v>
          </cell>
          <cell r="L476">
            <v>0</v>
          </cell>
        </row>
        <row r="477">
          <cell r="F477" t="str">
            <v/>
          </cell>
          <cell r="G477" t="str">
            <v/>
          </cell>
          <cell r="K477">
            <v>0</v>
          </cell>
          <cell r="L477">
            <v>0</v>
          </cell>
        </row>
        <row r="478">
          <cell r="F478" t="str">
            <v/>
          </cell>
          <cell r="G478" t="str">
            <v/>
          </cell>
          <cell r="K478">
            <v>0</v>
          </cell>
          <cell r="L478">
            <v>0</v>
          </cell>
        </row>
        <row r="479">
          <cell r="F479" t="str">
            <v/>
          </cell>
          <cell r="G479" t="str">
            <v/>
          </cell>
          <cell r="K479">
            <v>0</v>
          </cell>
          <cell r="L479">
            <v>0</v>
          </cell>
        </row>
        <row r="480">
          <cell r="F480" t="str">
            <v/>
          </cell>
          <cell r="G480" t="str">
            <v/>
          </cell>
          <cell r="K480">
            <v>0</v>
          </cell>
          <cell r="L480">
            <v>0</v>
          </cell>
        </row>
        <row r="481">
          <cell r="F481" t="str">
            <v/>
          </cell>
          <cell r="G481" t="str">
            <v/>
          </cell>
          <cell r="K481">
            <v>0</v>
          </cell>
          <cell r="L481">
            <v>0</v>
          </cell>
        </row>
        <row r="482">
          <cell r="F482" t="str">
            <v/>
          </cell>
          <cell r="G482" t="str">
            <v/>
          </cell>
          <cell r="K482">
            <v>0</v>
          </cell>
          <cell r="L482">
            <v>0</v>
          </cell>
        </row>
        <row r="483">
          <cell r="F483" t="str">
            <v/>
          </cell>
          <cell r="G483" t="str">
            <v/>
          </cell>
          <cell r="K483">
            <v>0</v>
          </cell>
          <cell r="L483">
            <v>0</v>
          </cell>
        </row>
        <row r="484">
          <cell r="F484" t="str">
            <v/>
          </cell>
          <cell r="G484" t="str">
            <v/>
          </cell>
          <cell r="K484">
            <v>0</v>
          </cell>
          <cell r="L484">
            <v>0</v>
          </cell>
        </row>
        <row r="485">
          <cell r="F485" t="str">
            <v/>
          </cell>
          <cell r="G485" t="str">
            <v/>
          </cell>
          <cell r="K485">
            <v>0</v>
          </cell>
          <cell r="L485">
            <v>0</v>
          </cell>
        </row>
        <row r="486">
          <cell r="F486" t="str">
            <v/>
          </cell>
          <cell r="G486" t="str">
            <v/>
          </cell>
          <cell r="K486">
            <v>0</v>
          </cell>
          <cell r="L486">
            <v>0</v>
          </cell>
        </row>
        <row r="487">
          <cell r="F487" t="str">
            <v/>
          </cell>
          <cell r="G487" t="str">
            <v/>
          </cell>
          <cell r="K487">
            <v>0</v>
          </cell>
          <cell r="L487">
            <v>0</v>
          </cell>
        </row>
        <row r="488">
          <cell r="F488" t="str">
            <v/>
          </cell>
          <cell r="G488" t="str">
            <v/>
          </cell>
          <cell r="K488">
            <v>0</v>
          </cell>
          <cell r="L488">
            <v>0</v>
          </cell>
        </row>
        <row r="489">
          <cell r="F489" t="str">
            <v/>
          </cell>
          <cell r="G489" t="str">
            <v/>
          </cell>
          <cell r="K489">
            <v>0</v>
          </cell>
          <cell r="L489">
            <v>0</v>
          </cell>
        </row>
        <row r="490">
          <cell r="F490" t="str">
            <v/>
          </cell>
          <cell r="G490" t="str">
            <v/>
          </cell>
          <cell r="K490">
            <v>0</v>
          </cell>
          <cell r="L490">
            <v>0</v>
          </cell>
        </row>
        <row r="491">
          <cell r="F491" t="str">
            <v/>
          </cell>
          <cell r="G491" t="str">
            <v/>
          </cell>
          <cell r="K491">
            <v>0</v>
          </cell>
          <cell r="L491">
            <v>0</v>
          </cell>
        </row>
        <row r="492">
          <cell r="F492" t="str">
            <v/>
          </cell>
          <cell r="G492" t="str">
            <v/>
          </cell>
          <cell r="K492">
            <v>0</v>
          </cell>
          <cell r="L492">
            <v>0</v>
          </cell>
        </row>
        <row r="493">
          <cell r="F493" t="str">
            <v/>
          </cell>
          <cell r="G493" t="str">
            <v/>
          </cell>
          <cell r="K493">
            <v>0</v>
          </cell>
          <cell r="L493">
            <v>0</v>
          </cell>
        </row>
        <row r="494">
          <cell r="F494" t="str">
            <v/>
          </cell>
          <cell r="G494" t="str">
            <v/>
          </cell>
          <cell r="K494">
            <v>0</v>
          </cell>
          <cell r="L494">
            <v>0</v>
          </cell>
        </row>
        <row r="495">
          <cell r="F495" t="str">
            <v/>
          </cell>
          <cell r="G495" t="str">
            <v/>
          </cell>
          <cell r="K495">
            <v>0</v>
          </cell>
          <cell r="L495">
            <v>0</v>
          </cell>
        </row>
        <row r="496">
          <cell r="F496" t="str">
            <v/>
          </cell>
          <cell r="G496" t="str">
            <v/>
          </cell>
          <cell r="K496">
            <v>0</v>
          </cell>
          <cell r="L496">
            <v>0</v>
          </cell>
        </row>
        <row r="497">
          <cell r="F497" t="str">
            <v/>
          </cell>
          <cell r="G497" t="str">
            <v/>
          </cell>
          <cell r="K497">
            <v>0</v>
          </cell>
          <cell r="L497">
            <v>0</v>
          </cell>
        </row>
        <row r="498">
          <cell r="F498" t="str">
            <v/>
          </cell>
          <cell r="G498" t="str">
            <v/>
          </cell>
          <cell r="K498">
            <v>0</v>
          </cell>
          <cell r="L498">
            <v>0</v>
          </cell>
        </row>
        <row r="499">
          <cell r="F499" t="str">
            <v/>
          </cell>
          <cell r="G499" t="str">
            <v/>
          </cell>
          <cell r="K499">
            <v>0</v>
          </cell>
          <cell r="L499">
            <v>0</v>
          </cell>
        </row>
        <row r="500">
          <cell r="F500" t="str">
            <v/>
          </cell>
          <cell r="G500" t="str">
            <v/>
          </cell>
          <cell r="K500">
            <v>0</v>
          </cell>
          <cell r="L500">
            <v>0</v>
          </cell>
        </row>
        <row r="501">
          <cell r="F501" t="str">
            <v/>
          </cell>
          <cell r="G501" t="str">
            <v/>
          </cell>
          <cell r="K501">
            <v>0</v>
          </cell>
          <cell r="L501">
            <v>0</v>
          </cell>
        </row>
        <row r="502">
          <cell r="F502" t="str">
            <v/>
          </cell>
          <cell r="G502" t="str">
            <v/>
          </cell>
          <cell r="K502">
            <v>0</v>
          </cell>
          <cell r="L502">
            <v>0</v>
          </cell>
        </row>
        <row r="503">
          <cell r="F503" t="str">
            <v/>
          </cell>
          <cell r="G503" t="str">
            <v/>
          </cell>
          <cell r="K503">
            <v>0</v>
          </cell>
          <cell r="L503">
            <v>0</v>
          </cell>
        </row>
        <row r="504">
          <cell r="F504" t="str">
            <v/>
          </cell>
          <cell r="G504" t="str">
            <v/>
          </cell>
          <cell r="K504">
            <v>0</v>
          </cell>
          <cell r="L504">
            <v>0</v>
          </cell>
        </row>
        <row r="505">
          <cell r="F505" t="str">
            <v/>
          </cell>
          <cell r="G505" t="str">
            <v/>
          </cell>
          <cell r="K505">
            <v>0</v>
          </cell>
          <cell r="L505">
            <v>0</v>
          </cell>
        </row>
        <row r="506">
          <cell r="F506" t="str">
            <v/>
          </cell>
          <cell r="G506" t="str">
            <v/>
          </cell>
          <cell r="K506">
            <v>0</v>
          </cell>
          <cell r="L506">
            <v>0</v>
          </cell>
        </row>
        <row r="507">
          <cell r="F507" t="str">
            <v/>
          </cell>
          <cell r="G507" t="str">
            <v/>
          </cell>
          <cell r="K507">
            <v>0</v>
          </cell>
          <cell r="L507">
            <v>0</v>
          </cell>
        </row>
        <row r="508">
          <cell r="F508" t="str">
            <v/>
          </cell>
          <cell r="G508" t="str">
            <v/>
          </cell>
          <cell r="K508">
            <v>0</v>
          </cell>
          <cell r="L508">
            <v>0</v>
          </cell>
        </row>
        <row r="509">
          <cell r="F509" t="str">
            <v/>
          </cell>
          <cell r="G509" t="str">
            <v/>
          </cell>
          <cell r="K509">
            <v>0</v>
          </cell>
          <cell r="L509">
            <v>0</v>
          </cell>
        </row>
        <row r="510">
          <cell r="F510" t="str">
            <v/>
          </cell>
          <cell r="G510" t="str">
            <v/>
          </cell>
          <cell r="K510">
            <v>0</v>
          </cell>
          <cell r="L510">
            <v>0</v>
          </cell>
        </row>
        <row r="511">
          <cell r="F511" t="str">
            <v/>
          </cell>
          <cell r="G511" t="str">
            <v/>
          </cell>
          <cell r="K511">
            <v>0</v>
          </cell>
          <cell r="L511">
            <v>0</v>
          </cell>
        </row>
        <row r="512">
          <cell r="F512" t="str">
            <v/>
          </cell>
          <cell r="G512" t="str">
            <v/>
          </cell>
          <cell r="K512">
            <v>0</v>
          </cell>
          <cell r="L512">
            <v>0</v>
          </cell>
        </row>
        <row r="513">
          <cell r="F513" t="str">
            <v/>
          </cell>
          <cell r="G513" t="str">
            <v/>
          </cell>
          <cell r="K513">
            <v>0</v>
          </cell>
          <cell r="L513">
            <v>0</v>
          </cell>
        </row>
        <row r="514">
          <cell r="F514" t="str">
            <v/>
          </cell>
          <cell r="G514" t="str">
            <v/>
          </cell>
          <cell r="K514">
            <v>0</v>
          </cell>
          <cell r="L514">
            <v>0</v>
          </cell>
        </row>
        <row r="515">
          <cell r="F515" t="str">
            <v/>
          </cell>
          <cell r="G515" t="str">
            <v/>
          </cell>
          <cell r="K515">
            <v>0</v>
          </cell>
          <cell r="L515">
            <v>0</v>
          </cell>
        </row>
        <row r="516">
          <cell r="F516" t="str">
            <v/>
          </cell>
          <cell r="G516" t="str">
            <v/>
          </cell>
          <cell r="K516">
            <v>0</v>
          </cell>
          <cell r="L516">
            <v>0</v>
          </cell>
        </row>
        <row r="517">
          <cell r="F517" t="str">
            <v/>
          </cell>
          <cell r="G517" t="str">
            <v/>
          </cell>
          <cell r="K517">
            <v>0</v>
          </cell>
          <cell r="L517">
            <v>0</v>
          </cell>
        </row>
        <row r="518">
          <cell r="F518" t="str">
            <v/>
          </cell>
          <cell r="G518" t="str">
            <v/>
          </cell>
          <cell r="K518">
            <v>0</v>
          </cell>
          <cell r="L518">
            <v>0</v>
          </cell>
        </row>
        <row r="519">
          <cell r="F519" t="str">
            <v/>
          </cell>
          <cell r="G519" t="str">
            <v/>
          </cell>
          <cell r="K519">
            <v>0</v>
          </cell>
          <cell r="L519">
            <v>0</v>
          </cell>
        </row>
        <row r="520">
          <cell r="F520" t="str">
            <v/>
          </cell>
          <cell r="G520" t="str">
            <v/>
          </cell>
          <cell r="K520">
            <v>0</v>
          </cell>
          <cell r="L520">
            <v>0</v>
          </cell>
        </row>
        <row r="521">
          <cell r="F521" t="str">
            <v/>
          </cell>
          <cell r="G521" t="str">
            <v/>
          </cell>
          <cell r="K521">
            <v>0</v>
          </cell>
          <cell r="L521">
            <v>0</v>
          </cell>
        </row>
        <row r="522">
          <cell r="F522" t="str">
            <v/>
          </cell>
          <cell r="G522" t="str">
            <v/>
          </cell>
          <cell r="K522">
            <v>0</v>
          </cell>
          <cell r="L522">
            <v>0</v>
          </cell>
        </row>
        <row r="523">
          <cell r="F523" t="str">
            <v/>
          </cell>
          <cell r="G523" t="str">
            <v/>
          </cell>
          <cell r="K523">
            <v>0</v>
          </cell>
          <cell r="L523">
            <v>0</v>
          </cell>
        </row>
        <row r="524">
          <cell r="F524" t="str">
            <v/>
          </cell>
          <cell r="G524" t="str">
            <v/>
          </cell>
          <cell r="K524">
            <v>0</v>
          </cell>
          <cell r="L524">
            <v>0</v>
          </cell>
        </row>
        <row r="525">
          <cell r="F525" t="str">
            <v/>
          </cell>
          <cell r="G525" t="str">
            <v/>
          </cell>
          <cell r="K525">
            <v>0</v>
          </cell>
          <cell r="L525">
            <v>0</v>
          </cell>
        </row>
        <row r="526">
          <cell r="F526" t="str">
            <v/>
          </cell>
          <cell r="G526" t="str">
            <v/>
          </cell>
          <cell r="K526">
            <v>0</v>
          </cell>
          <cell r="L526">
            <v>0</v>
          </cell>
        </row>
        <row r="527">
          <cell r="F527" t="str">
            <v/>
          </cell>
          <cell r="G527" t="str">
            <v/>
          </cell>
          <cell r="K527">
            <v>0</v>
          </cell>
          <cell r="L527">
            <v>0</v>
          </cell>
        </row>
        <row r="528">
          <cell r="F528" t="str">
            <v/>
          </cell>
          <cell r="G528" t="str">
            <v/>
          </cell>
          <cell r="K528">
            <v>0</v>
          </cell>
          <cell r="L528">
            <v>0</v>
          </cell>
        </row>
        <row r="529">
          <cell r="F529" t="str">
            <v/>
          </cell>
          <cell r="G529" t="str">
            <v/>
          </cell>
          <cell r="K529">
            <v>0</v>
          </cell>
          <cell r="L529">
            <v>0</v>
          </cell>
        </row>
        <row r="530">
          <cell r="F530" t="str">
            <v/>
          </cell>
          <cell r="G530" t="str">
            <v/>
          </cell>
          <cell r="K530">
            <v>0</v>
          </cell>
          <cell r="L530">
            <v>0</v>
          </cell>
        </row>
        <row r="531">
          <cell r="F531" t="str">
            <v/>
          </cell>
          <cell r="G531" t="str">
            <v/>
          </cell>
          <cell r="K531">
            <v>0</v>
          </cell>
          <cell r="L531">
            <v>0</v>
          </cell>
        </row>
        <row r="532">
          <cell r="F532" t="str">
            <v/>
          </cell>
          <cell r="G532" t="str">
            <v/>
          </cell>
          <cell r="K532">
            <v>0</v>
          </cell>
          <cell r="L532">
            <v>0</v>
          </cell>
        </row>
        <row r="533">
          <cell r="F533" t="str">
            <v/>
          </cell>
          <cell r="G533" t="str">
            <v/>
          </cell>
          <cell r="K533">
            <v>0</v>
          </cell>
          <cell r="L533">
            <v>0</v>
          </cell>
        </row>
        <row r="534">
          <cell r="F534" t="str">
            <v/>
          </cell>
          <cell r="G534" t="str">
            <v/>
          </cell>
          <cell r="K534">
            <v>0</v>
          </cell>
          <cell r="L534">
            <v>0</v>
          </cell>
        </row>
        <row r="535">
          <cell r="F535" t="str">
            <v/>
          </cell>
          <cell r="G535" t="str">
            <v/>
          </cell>
          <cell r="K535">
            <v>0</v>
          </cell>
          <cell r="L535">
            <v>0</v>
          </cell>
        </row>
        <row r="536">
          <cell r="F536" t="str">
            <v/>
          </cell>
          <cell r="G536" t="str">
            <v/>
          </cell>
          <cell r="K536">
            <v>0</v>
          </cell>
          <cell r="L536">
            <v>0</v>
          </cell>
        </row>
        <row r="537">
          <cell r="F537" t="str">
            <v/>
          </cell>
          <cell r="G537" t="str">
            <v/>
          </cell>
          <cell r="K537">
            <v>0</v>
          </cell>
          <cell r="L537">
            <v>0</v>
          </cell>
        </row>
        <row r="538">
          <cell r="F538" t="str">
            <v/>
          </cell>
          <cell r="G538" t="str">
            <v/>
          </cell>
          <cell r="K538">
            <v>0</v>
          </cell>
          <cell r="L538">
            <v>0</v>
          </cell>
        </row>
        <row r="539">
          <cell r="F539" t="str">
            <v/>
          </cell>
          <cell r="G539" t="str">
            <v/>
          </cell>
          <cell r="K539">
            <v>0</v>
          </cell>
          <cell r="L539">
            <v>0</v>
          </cell>
        </row>
        <row r="540">
          <cell r="F540" t="str">
            <v/>
          </cell>
          <cell r="G540" t="str">
            <v/>
          </cell>
          <cell r="K540">
            <v>0</v>
          </cell>
          <cell r="L540">
            <v>0</v>
          </cell>
        </row>
        <row r="541">
          <cell r="F541" t="str">
            <v/>
          </cell>
          <cell r="G541" t="str">
            <v/>
          </cell>
          <cell r="K541">
            <v>0</v>
          </cell>
          <cell r="L541">
            <v>0</v>
          </cell>
        </row>
        <row r="542">
          <cell r="F542" t="str">
            <v/>
          </cell>
          <cell r="G542" t="str">
            <v/>
          </cell>
          <cell r="K542">
            <v>0</v>
          </cell>
          <cell r="L542">
            <v>0</v>
          </cell>
        </row>
        <row r="543">
          <cell r="F543" t="str">
            <v/>
          </cell>
          <cell r="G543" t="str">
            <v/>
          </cell>
          <cell r="K543">
            <v>0</v>
          </cell>
          <cell r="L543">
            <v>0</v>
          </cell>
        </row>
        <row r="544">
          <cell r="F544" t="str">
            <v/>
          </cell>
          <cell r="G544" t="str">
            <v/>
          </cell>
          <cell r="K544">
            <v>0</v>
          </cell>
          <cell r="L544">
            <v>0</v>
          </cell>
        </row>
        <row r="545">
          <cell r="F545" t="str">
            <v/>
          </cell>
          <cell r="G545" t="str">
            <v/>
          </cell>
          <cell r="K545">
            <v>0</v>
          </cell>
          <cell r="L545">
            <v>0</v>
          </cell>
        </row>
        <row r="546">
          <cell r="F546" t="str">
            <v/>
          </cell>
          <cell r="G546" t="str">
            <v/>
          </cell>
          <cell r="K546">
            <v>0</v>
          </cell>
          <cell r="L546">
            <v>0</v>
          </cell>
        </row>
        <row r="547">
          <cell r="F547" t="str">
            <v/>
          </cell>
          <cell r="G547" t="str">
            <v/>
          </cell>
          <cell r="K547">
            <v>0</v>
          </cell>
          <cell r="L547">
            <v>0</v>
          </cell>
        </row>
        <row r="548">
          <cell r="F548" t="str">
            <v/>
          </cell>
          <cell r="G548" t="str">
            <v/>
          </cell>
          <cell r="K548">
            <v>0</v>
          </cell>
          <cell r="L548">
            <v>0</v>
          </cell>
        </row>
        <row r="549">
          <cell r="F549" t="str">
            <v/>
          </cell>
          <cell r="G549" t="str">
            <v/>
          </cell>
          <cell r="K549">
            <v>0</v>
          </cell>
          <cell r="L549">
            <v>0</v>
          </cell>
        </row>
        <row r="550">
          <cell r="F550" t="str">
            <v/>
          </cell>
          <cell r="G550" t="str">
            <v/>
          </cell>
          <cell r="K550">
            <v>0</v>
          </cell>
          <cell r="L550">
            <v>0</v>
          </cell>
        </row>
        <row r="551">
          <cell r="F551" t="str">
            <v/>
          </cell>
          <cell r="G551" t="str">
            <v/>
          </cell>
          <cell r="K551">
            <v>0</v>
          </cell>
          <cell r="L551">
            <v>0</v>
          </cell>
        </row>
        <row r="552">
          <cell r="F552" t="str">
            <v/>
          </cell>
          <cell r="G552" t="str">
            <v/>
          </cell>
          <cell r="K552">
            <v>0</v>
          </cell>
          <cell r="L552">
            <v>0</v>
          </cell>
        </row>
        <row r="553">
          <cell r="F553" t="str">
            <v/>
          </cell>
          <cell r="G553" t="str">
            <v/>
          </cell>
          <cell r="K553">
            <v>0</v>
          </cell>
          <cell r="L553">
            <v>0</v>
          </cell>
        </row>
        <row r="554">
          <cell r="F554" t="str">
            <v/>
          </cell>
          <cell r="G554" t="str">
            <v/>
          </cell>
          <cell r="K554">
            <v>0</v>
          </cell>
          <cell r="L554">
            <v>0</v>
          </cell>
        </row>
        <row r="555">
          <cell r="F555" t="str">
            <v/>
          </cell>
          <cell r="G555" t="str">
            <v/>
          </cell>
          <cell r="K555">
            <v>0</v>
          </cell>
          <cell r="L555">
            <v>0</v>
          </cell>
        </row>
        <row r="556">
          <cell r="F556" t="str">
            <v/>
          </cell>
          <cell r="G556" t="str">
            <v/>
          </cell>
          <cell r="K556">
            <v>0</v>
          </cell>
          <cell r="L556">
            <v>0</v>
          </cell>
        </row>
        <row r="557">
          <cell r="F557" t="str">
            <v/>
          </cell>
          <cell r="G557" t="str">
            <v/>
          </cell>
          <cell r="K557">
            <v>0</v>
          </cell>
          <cell r="L557">
            <v>0</v>
          </cell>
        </row>
        <row r="558">
          <cell r="F558" t="str">
            <v/>
          </cell>
          <cell r="G558" t="str">
            <v/>
          </cell>
          <cell r="K558">
            <v>0</v>
          </cell>
          <cell r="L558">
            <v>0</v>
          </cell>
        </row>
        <row r="559">
          <cell r="F559" t="str">
            <v/>
          </cell>
          <cell r="G559" t="str">
            <v/>
          </cell>
          <cell r="K559">
            <v>0</v>
          </cell>
          <cell r="L559">
            <v>0</v>
          </cell>
        </row>
        <row r="560">
          <cell r="F560" t="str">
            <v/>
          </cell>
          <cell r="G560" t="str">
            <v/>
          </cell>
          <cell r="K560">
            <v>0</v>
          </cell>
          <cell r="L560">
            <v>0</v>
          </cell>
        </row>
        <row r="561">
          <cell r="F561" t="str">
            <v/>
          </cell>
          <cell r="G561" t="str">
            <v/>
          </cell>
          <cell r="K561">
            <v>0</v>
          </cell>
          <cell r="L561">
            <v>0</v>
          </cell>
        </row>
        <row r="562">
          <cell r="F562" t="str">
            <v/>
          </cell>
          <cell r="G562" t="str">
            <v/>
          </cell>
          <cell r="K562">
            <v>0</v>
          </cell>
          <cell r="L562">
            <v>0</v>
          </cell>
        </row>
        <row r="563">
          <cell r="F563" t="str">
            <v/>
          </cell>
          <cell r="G563" t="str">
            <v/>
          </cell>
          <cell r="K563">
            <v>0</v>
          </cell>
          <cell r="L563">
            <v>0</v>
          </cell>
        </row>
        <row r="564">
          <cell r="F564" t="str">
            <v/>
          </cell>
          <cell r="G564" t="str">
            <v/>
          </cell>
          <cell r="K564">
            <v>0</v>
          </cell>
          <cell r="L564">
            <v>0</v>
          </cell>
        </row>
        <row r="565">
          <cell r="F565" t="str">
            <v/>
          </cell>
          <cell r="G565" t="str">
            <v/>
          </cell>
          <cell r="K565">
            <v>0</v>
          </cell>
          <cell r="L565">
            <v>0</v>
          </cell>
        </row>
        <row r="566">
          <cell r="F566" t="str">
            <v/>
          </cell>
          <cell r="G566" t="str">
            <v/>
          </cell>
          <cell r="K566">
            <v>0</v>
          </cell>
          <cell r="L566">
            <v>0</v>
          </cell>
        </row>
        <row r="567">
          <cell r="F567" t="str">
            <v/>
          </cell>
          <cell r="G567" t="str">
            <v/>
          </cell>
          <cell r="K567">
            <v>0</v>
          </cell>
          <cell r="L567">
            <v>0</v>
          </cell>
        </row>
        <row r="568">
          <cell r="F568" t="str">
            <v/>
          </cell>
          <cell r="G568" t="str">
            <v/>
          </cell>
          <cell r="K568">
            <v>0</v>
          </cell>
          <cell r="L568">
            <v>0</v>
          </cell>
        </row>
        <row r="569">
          <cell r="F569" t="str">
            <v/>
          </cell>
          <cell r="G569" t="str">
            <v/>
          </cell>
          <cell r="K569">
            <v>0</v>
          </cell>
          <cell r="L569">
            <v>0</v>
          </cell>
        </row>
        <row r="570">
          <cell r="F570" t="str">
            <v/>
          </cell>
          <cell r="G570" t="str">
            <v/>
          </cell>
          <cell r="K570">
            <v>0</v>
          </cell>
          <cell r="L570">
            <v>0</v>
          </cell>
        </row>
        <row r="571">
          <cell r="F571" t="str">
            <v/>
          </cell>
          <cell r="G571" t="str">
            <v/>
          </cell>
          <cell r="K571">
            <v>0</v>
          </cell>
          <cell r="L571">
            <v>0</v>
          </cell>
        </row>
        <row r="572">
          <cell r="F572" t="str">
            <v/>
          </cell>
          <cell r="G572" t="str">
            <v/>
          </cell>
          <cell r="K572">
            <v>0</v>
          </cell>
          <cell r="L572">
            <v>0</v>
          </cell>
        </row>
        <row r="573">
          <cell r="F573" t="str">
            <v/>
          </cell>
          <cell r="G573" t="str">
            <v/>
          </cell>
          <cell r="K573">
            <v>0</v>
          </cell>
          <cell r="L573">
            <v>0</v>
          </cell>
        </row>
        <row r="574">
          <cell r="F574" t="str">
            <v/>
          </cell>
          <cell r="G574" t="str">
            <v/>
          </cell>
          <cell r="K574">
            <v>0</v>
          </cell>
          <cell r="L574">
            <v>0</v>
          </cell>
        </row>
        <row r="575">
          <cell r="F575" t="str">
            <v/>
          </cell>
          <cell r="G575" t="str">
            <v/>
          </cell>
          <cell r="K575">
            <v>0</v>
          </cell>
          <cell r="L575">
            <v>0</v>
          </cell>
        </row>
        <row r="576">
          <cell r="F576" t="str">
            <v/>
          </cell>
          <cell r="G576" t="str">
            <v/>
          </cell>
          <cell r="K576">
            <v>0</v>
          </cell>
          <cell r="L576">
            <v>0</v>
          </cell>
        </row>
        <row r="577">
          <cell r="F577" t="str">
            <v/>
          </cell>
          <cell r="G577" t="str">
            <v/>
          </cell>
          <cell r="K577">
            <v>0</v>
          </cell>
          <cell r="L577">
            <v>0</v>
          </cell>
        </row>
        <row r="578">
          <cell r="F578" t="str">
            <v/>
          </cell>
          <cell r="G578" t="str">
            <v/>
          </cell>
          <cell r="K578">
            <v>0</v>
          </cell>
          <cell r="L578">
            <v>0</v>
          </cell>
        </row>
        <row r="579">
          <cell r="F579" t="str">
            <v/>
          </cell>
          <cell r="G579" t="str">
            <v/>
          </cell>
          <cell r="K579">
            <v>0</v>
          </cell>
          <cell r="L579">
            <v>0</v>
          </cell>
        </row>
        <row r="580">
          <cell r="F580" t="str">
            <v/>
          </cell>
          <cell r="G580" t="str">
            <v/>
          </cell>
          <cell r="K580">
            <v>0</v>
          </cell>
          <cell r="L580">
            <v>0</v>
          </cell>
        </row>
        <row r="581">
          <cell r="F581" t="str">
            <v/>
          </cell>
          <cell r="G581" t="str">
            <v/>
          </cell>
          <cell r="K581">
            <v>0</v>
          </cell>
          <cell r="L581">
            <v>0</v>
          </cell>
        </row>
        <row r="582">
          <cell r="F582" t="str">
            <v/>
          </cell>
          <cell r="G582" t="str">
            <v/>
          </cell>
          <cell r="K582">
            <v>0</v>
          </cell>
          <cell r="L582">
            <v>0</v>
          </cell>
        </row>
        <row r="583">
          <cell r="F583" t="str">
            <v/>
          </cell>
          <cell r="G583" t="str">
            <v/>
          </cell>
          <cell r="K583">
            <v>0</v>
          </cell>
          <cell r="L583">
            <v>0</v>
          </cell>
        </row>
        <row r="584">
          <cell r="F584" t="str">
            <v/>
          </cell>
          <cell r="G584" t="str">
            <v/>
          </cell>
          <cell r="K584">
            <v>0</v>
          </cell>
          <cell r="L584">
            <v>0</v>
          </cell>
        </row>
        <row r="585">
          <cell r="F585" t="str">
            <v/>
          </cell>
          <cell r="G585" t="str">
            <v/>
          </cell>
          <cell r="K585">
            <v>0</v>
          </cell>
          <cell r="L585">
            <v>0</v>
          </cell>
        </row>
        <row r="586">
          <cell r="F586" t="str">
            <v/>
          </cell>
          <cell r="G586" t="str">
            <v/>
          </cell>
          <cell r="K586">
            <v>0</v>
          </cell>
          <cell r="L586">
            <v>0</v>
          </cell>
        </row>
        <row r="587">
          <cell r="F587" t="str">
            <v/>
          </cell>
          <cell r="G587" t="str">
            <v/>
          </cell>
          <cell r="K587">
            <v>0</v>
          </cell>
          <cell r="L587">
            <v>0</v>
          </cell>
        </row>
        <row r="588">
          <cell r="F588" t="str">
            <v/>
          </cell>
          <cell r="G588" t="str">
            <v/>
          </cell>
          <cell r="K588">
            <v>0</v>
          </cell>
          <cell r="L588">
            <v>0</v>
          </cell>
        </row>
        <row r="589">
          <cell r="F589" t="str">
            <v/>
          </cell>
          <cell r="G589" t="str">
            <v/>
          </cell>
          <cell r="K589">
            <v>0</v>
          </cell>
          <cell r="L589">
            <v>0</v>
          </cell>
        </row>
        <row r="590">
          <cell r="F590" t="str">
            <v/>
          </cell>
          <cell r="G590" t="str">
            <v/>
          </cell>
          <cell r="K590">
            <v>0</v>
          </cell>
          <cell r="L590">
            <v>0</v>
          </cell>
        </row>
        <row r="591">
          <cell r="F591" t="str">
            <v/>
          </cell>
          <cell r="G591" t="str">
            <v/>
          </cell>
          <cell r="K591">
            <v>0</v>
          </cell>
          <cell r="L591">
            <v>0</v>
          </cell>
        </row>
        <row r="592">
          <cell r="F592" t="str">
            <v/>
          </cell>
          <cell r="G592" t="str">
            <v/>
          </cell>
          <cell r="K592">
            <v>0</v>
          </cell>
          <cell r="L592">
            <v>0</v>
          </cell>
        </row>
        <row r="593">
          <cell r="F593" t="str">
            <v/>
          </cell>
          <cell r="G593" t="str">
            <v/>
          </cell>
          <cell r="K593">
            <v>0</v>
          </cell>
          <cell r="L593">
            <v>0</v>
          </cell>
        </row>
        <row r="594">
          <cell r="F594" t="str">
            <v/>
          </cell>
          <cell r="G594" t="str">
            <v/>
          </cell>
          <cell r="K594">
            <v>0</v>
          </cell>
          <cell r="L594">
            <v>0</v>
          </cell>
        </row>
        <row r="595">
          <cell r="F595" t="str">
            <v/>
          </cell>
          <cell r="G595" t="str">
            <v/>
          </cell>
          <cell r="K595">
            <v>0</v>
          </cell>
          <cell r="L595">
            <v>0</v>
          </cell>
        </row>
        <row r="596">
          <cell r="F596" t="str">
            <v/>
          </cell>
          <cell r="G596" t="str">
            <v/>
          </cell>
          <cell r="K596">
            <v>0</v>
          </cell>
          <cell r="L596">
            <v>0</v>
          </cell>
        </row>
        <row r="597">
          <cell r="F597" t="str">
            <v/>
          </cell>
          <cell r="G597" t="str">
            <v/>
          </cell>
          <cell r="K597">
            <v>0</v>
          </cell>
          <cell r="L597">
            <v>0</v>
          </cell>
        </row>
        <row r="598">
          <cell r="F598" t="str">
            <v/>
          </cell>
          <cell r="G598" t="str">
            <v/>
          </cell>
          <cell r="K598">
            <v>0</v>
          </cell>
          <cell r="L598">
            <v>0</v>
          </cell>
        </row>
        <row r="599">
          <cell r="F599" t="str">
            <v/>
          </cell>
          <cell r="G599" t="str">
            <v/>
          </cell>
          <cell r="K599">
            <v>0</v>
          </cell>
          <cell r="L599">
            <v>0</v>
          </cell>
        </row>
        <row r="600">
          <cell r="F600" t="str">
            <v/>
          </cell>
          <cell r="G600" t="str">
            <v/>
          </cell>
          <cell r="K600">
            <v>0</v>
          </cell>
          <cell r="L600">
            <v>0</v>
          </cell>
        </row>
        <row r="601">
          <cell r="F601" t="str">
            <v/>
          </cell>
          <cell r="G601" t="str">
            <v/>
          </cell>
          <cell r="K601">
            <v>0</v>
          </cell>
          <cell r="L601">
            <v>0</v>
          </cell>
        </row>
        <row r="602">
          <cell r="F602" t="str">
            <v/>
          </cell>
          <cell r="G602" t="str">
            <v/>
          </cell>
          <cell r="K602">
            <v>0</v>
          </cell>
          <cell r="L602">
            <v>0</v>
          </cell>
        </row>
        <row r="603">
          <cell r="F603" t="str">
            <v/>
          </cell>
          <cell r="G603" t="str">
            <v/>
          </cell>
          <cell r="K603">
            <v>0</v>
          </cell>
          <cell r="L603">
            <v>0</v>
          </cell>
        </row>
        <row r="604">
          <cell r="F604" t="str">
            <v/>
          </cell>
          <cell r="G604" t="str">
            <v/>
          </cell>
          <cell r="K604">
            <v>0</v>
          </cell>
          <cell r="L604">
            <v>0</v>
          </cell>
        </row>
        <row r="605">
          <cell r="F605" t="str">
            <v/>
          </cell>
          <cell r="G605" t="str">
            <v/>
          </cell>
          <cell r="K605">
            <v>0</v>
          </cell>
          <cell r="L605">
            <v>0</v>
          </cell>
        </row>
        <row r="606">
          <cell r="F606" t="str">
            <v/>
          </cell>
          <cell r="G606" t="str">
            <v/>
          </cell>
          <cell r="K606">
            <v>0</v>
          </cell>
          <cell r="L606">
            <v>0</v>
          </cell>
        </row>
        <row r="607">
          <cell r="F607" t="str">
            <v/>
          </cell>
          <cell r="G607" t="str">
            <v/>
          </cell>
          <cell r="K607">
            <v>0</v>
          </cell>
          <cell r="L607">
            <v>0</v>
          </cell>
        </row>
        <row r="608">
          <cell r="F608" t="str">
            <v/>
          </cell>
          <cell r="G608" t="str">
            <v/>
          </cell>
          <cell r="K608">
            <v>0</v>
          </cell>
          <cell r="L608">
            <v>0</v>
          </cell>
        </row>
        <row r="609">
          <cell r="F609" t="str">
            <v/>
          </cell>
          <cell r="G609" t="str">
            <v/>
          </cell>
          <cell r="K609">
            <v>0</v>
          </cell>
          <cell r="L609">
            <v>0</v>
          </cell>
        </row>
        <row r="610">
          <cell r="F610" t="str">
            <v/>
          </cell>
          <cell r="G610" t="str">
            <v/>
          </cell>
          <cell r="K610">
            <v>0</v>
          </cell>
          <cell r="L610">
            <v>0</v>
          </cell>
        </row>
        <row r="611">
          <cell r="F611" t="str">
            <v/>
          </cell>
          <cell r="G611" t="str">
            <v/>
          </cell>
          <cell r="K611">
            <v>0</v>
          </cell>
          <cell r="L611">
            <v>0</v>
          </cell>
        </row>
        <row r="612">
          <cell r="F612" t="str">
            <v/>
          </cell>
          <cell r="G612" t="str">
            <v/>
          </cell>
          <cell r="K612">
            <v>0</v>
          </cell>
          <cell r="L612">
            <v>0</v>
          </cell>
        </row>
        <row r="613">
          <cell r="F613" t="str">
            <v/>
          </cell>
          <cell r="G613" t="str">
            <v/>
          </cell>
          <cell r="K613">
            <v>0</v>
          </cell>
          <cell r="L613">
            <v>0</v>
          </cell>
        </row>
        <row r="614">
          <cell r="F614" t="str">
            <v/>
          </cell>
          <cell r="G614" t="str">
            <v/>
          </cell>
          <cell r="K614">
            <v>0</v>
          </cell>
          <cell r="L614">
            <v>0</v>
          </cell>
        </row>
        <row r="615">
          <cell r="F615" t="str">
            <v/>
          </cell>
          <cell r="G615" t="str">
            <v/>
          </cell>
          <cell r="K615">
            <v>0</v>
          </cell>
          <cell r="L615">
            <v>0</v>
          </cell>
        </row>
        <row r="616">
          <cell r="F616" t="str">
            <v/>
          </cell>
          <cell r="G616" t="str">
            <v/>
          </cell>
          <cell r="K616">
            <v>0</v>
          </cell>
          <cell r="L616">
            <v>0</v>
          </cell>
        </row>
        <row r="617">
          <cell r="F617" t="str">
            <v/>
          </cell>
          <cell r="G617" t="str">
            <v/>
          </cell>
          <cell r="K617">
            <v>0</v>
          </cell>
          <cell r="L617">
            <v>0</v>
          </cell>
        </row>
        <row r="618">
          <cell r="F618" t="str">
            <v/>
          </cell>
          <cell r="G618" t="str">
            <v/>
          </cell>
          <cell r="K618">
            <v>0</v>
          </cell>
          <cell r="L618">
            <v>0</v>
          </cell>
        </row>
        <row r="619">
          <cell r="F619" t="str">
            <v/>
          </cell>
          <cell r="G619" t="str">
            <v/>
          </cell>
          <cell r="K619">
            <v>0</v>
          </cell>
          <cell r="L619">
            <v>0</v>
          </cell>
        </row>
        <row r="620">
          <cell r="F620" t="str">
            <v/>
          </cell>
          <cell r="G620" t="str">
            <v/>
          </cell>
          <cell r="K620">
            <v>0</v>
          </cell>
          <cell r="L620">
            <v>0</v>
          </cell>
        </row>
        <row r="621">
          <cell r="F621" t="str">
            <v/>
          </cell>
          <cell r="G621" t="str">
            <v/>
          </cell>
          <cell r="K621">
            <v>0</v>
          </cell>
          <cell r="L621">
            <v>0</v>
          </cell>
        </row>
        <row r="622">
          <cell r="F622" t="str">
            <v/>
          </cell>
          <cell r="G622" t="str">
            <v/>
          </cell>
          <cell r="K622">
            <v>0</v>
          </cell>
          <cell r="L622">
            <v>0</v>
          </cell>
        </row>
        <row r="623">
          <cell r="F623" t="str">
            <v/>
          </cell>
          <cell r="G623" t="str">
            <v/>
          </cell>
          <cell r="K623">
            <v>0</v>
          </cell>
          <cell r="L623">
            <v>0</v>
          </cell>
        </row>
        <row r="624">
          <cell r="F624" t="str">
            <v/>
          </cell>
          <cell r="G624" t="str">
            <v/>
          </cell>
          <cell r="K624">
            <v>0</v>
          </cell>
          <cell r="L624">
            <v>0</v>
          </cell>
        </row>
        <row r="625">
          <cell r="F625" t="str">
            <v/>
          </cell>
          <cell r="G625" t="str">
            <v/>
          </cell>
          <cell r="K625">
            <v>0</v>
          </cell>
          <cell r="L625">
            <v>0</v>
          </cell>
        </row>
        <row r="626">
          <cell r="F626" t="str">
            <v/>
          </cell>
          <cell r="G626" t="str">
            <v/>
          </cell>
          <cell r="K626">
            <v>0</v>
          </cell>
          <cell r="L626">
            <v>0</v>
          </cell>
        </row>
        <row r="627">
          <cell r="F627" t="str">
            <v/>
          </cell>
          <cell r="G627" t="str">
            <v/>
          </cell>
          <cell r="K627">
            <v>0</v>
          </cell>
          <cell r="L627">
            <v>0</v>
          </cell>
        </row>
        <row r="628">
          <cell r="F628" t="str">
            <v/>
          </cell>
          <cell r="G628" t="str">
            <v/>
          </cell>
          <cell r="K628">
            <v>0</v>
          </cell>
          <cell r="L628">
            <v>0</v>
          </cell>
        </row>
        <row r="629">
          <cell r="F629" t="str">
            <v/>
          </cell>
          <cell r="G629" t="str">
            <v/>
          </cell>
          <cell r="K629">
            <v>0</v>
          </cell>
          <cell r="L629">
            <v>0</v>
          </cell>
        </row>
        <row r="630">
          <cell r="F630" t="str">
            <v/>
          </cell>
          <cell r="G630" t="str">
            <v/>
          </cell>
          <cell r="K630">
            <v>0</v>
          </cell>
          <cell r="L630">
            <v>0</v>
          </cell>
        </row>
        <row r="631">
          <cell r="F631" t="str">
            <v/>
          </cell>
          <cell r="G631" t="str">
            <v/>
          </cell>
          <cell r="K631">
            <v>0</v>
          </cell>
          <cell r="L631">
            <v>0</v>
          </cell>
        </row>
        <row r="632">
          <cell r="F632" t="str">
            <v/>
          </cell>
          <cell r="G632" t="str">
            <v/>
          </cell>
          <cell r="K632">
            <v>0</v>
          </cell>
          <cell r="L632">
            <v>0</v>
          </cell>
        </row>
        <row r="633">
          <cell r="F633" t="str">
            <v/>
          </cell>
          <cell r="G633" t="str">
            <v/>
          </cell>
          <cell r="K633">
            <v>0</v>
          </cell>
          <cell r="L633">
            <v>0</v>
          </cell>
        </row>
        <row r="634">
          <cell r="F634" t="str">
            <v/>
          </cell>
          <cell r="G634" t="str">
            <v/>
          </cell>
          <cell r="K634">
            <v>0</v>
          </cell>
          <cell r="L634">
            <v>0</v>
          </cell>
        </row>
        <row r="635">
          <cell r="F635" t="str">
            <v/>
          </cell>
          <cell r="G635" t="str">
            <v/>
          </cell>
          <cell r="K635">
            <v>0</v>
          </cell>
          <cell r="L635">
            <v>0</v>
          </cell>
        </row>
        <row r="636">
          <cell r="F636" t="str">
            <v/>
          </cell>
          <cell r="G636" t="str">
            <v/>
          </cell>
          <cell r="K636">
            <v>0</v>
          </cell>
          <cell r="L636">
            <v>0</v>
          </cell>
        </row>
        <row r="637">
          <cell r="F637" t="str">
            <v/>
          </cell>
          <cell r="G637" t="str">
            <v/>
          </cell>
          <cell r="K637">
            <v>0</v>
          </cell>
          <cell r="L637">
            <v>0</v>
          </cell>
        </row>
        <row r="638">
          <cell r="F638" t="str">
            <v/>
          </cell>
          <cell r="G638" t="str">
            <v/>
          </cell>
          <cell r="K638">
            <v>0</v>
          </cell>
          <cell r="L638">
            <v>0</v>
          </cell>
        </row>
        <row r="639">
          <cell r="F639" t="str">
            <v/>
          </cell>
          <cell r="G639" t="str">
            <v/>
          </cell>
          <cell r="K639">
            <v>0</v>
          </cell>
          <cell r="L639">
            <v>0</v>
          </cell>
        </row>
        <row r="640">
          <cell r="F640" t="str">
            <v/>
          </cell>
          <cell r="G640" t="str">
            <v/>
          </cell>
          <cell r="K640">
            <v>0</v>
          </cell>
          <cell r="L640">
            <v>0</v>
          </cell>
        </row>
        <row r="641">
          <cell r="F641" t="str">
            <v/>
          </cell>
          <cell r="G641" t="str">
            <v/>
          </cell>
          <cell r="K641">
            <v>0</v>
          </cell>
          <cell r="L641">
            <v>0</v>
          </cell>
        </row>
        <row r="642">
          <cell r="F642" t="str">
            <v/>
          </cell>
          <cell r="G642" t="str">
            <v/>
          </cell>
          <cell r="K642">
            <v>0</v>
          </cell>
          <cell r="L642">
            <v>0</v>
          </cell>
        </row>
        <row r="643">
          <cell r="F643" t="str">
            <v/>
          </cell>
          <cell r="G643" t="str">
            <v/>
          </cell>
          <cell r="K643">
            <v>0</v>
          </cell>
          <cell r="L643">
            <v>0</v>
          </cell>
        </row>
        <row r="644">
          <cell r="F644" t="str">
            <v/>
          </cell>
          <cell r="G644" t="str">
            <v/>
          </cell>
          <cell r="K644">
            <v>0</v>
          </cell>
          <cell r="L644">
            <v>0</v>
          </cell>
        </row>
        <row r="645">
          <cell r="F645" t="str">
            <v/>
          </cell>
          <cell r="G645" t="str">
            <v/>
          </cell>
          <cell r="K645">
            <v>0</v>
          </cell>
          <cell r="L645">
            <v>0</v>
          </cell>
        </row>
        <row r="646">
          <cell r="F646" t="str">
            <v/>
          </cell>
          <cell r="G646" t="str">
            <v/>
          </cell>
          <cell r="K646">
            <v>0</v>
          </cell>
          <cell r="L646">
            <v>0</v>
          </cell>
        </row>
        <row r="647">
          <cell r="F647" t="str">
            <v/>
          </cell>
          <cell r="G647" t="str">
            <v/>
          </cell>
          <cell r="K647">
            <v>0</v>
          </cell>
          <cell r="L647">
            <v>0</v>
          </cell>
        </row>
        <row r="648">
          <cell r="F648" t="str">
            <v/>
          </cell>
          <cell r="G648" t="str">
            <v/>
          </cell>
          <cell r="K648">
            <v>0</v>
          </cell>
          <cell r="L648">
            <v>0</v>
          </cell>
        </row>
        <row r="649">
          <cell r="F649" t="str">
            <v/>
          </cell>
          <cell r="G649" t="str">
            <v/>
          </cell>
          <cell r="K649">
            <v>0</v>
          </cell>
          <cell r="L649">
            <v>0</v>
          </cell>
        </row>
        <row r="650">
          <cell r="F650" t="str">
            <v/>
          </cell>
          <cell r="G650" t="str">
            <v/>
          </cell>
          <cell r="K650">
            <v>0</v>
          </cell>
          <cell r="L650">
            <v>0</v>
          </cell>
        </row>
        <row r="651">
          <cell r="F651" t="str">
            <v/>
          </cell>
          <cell r="G651" t="str">
            <v/>
          </cell>
          <cell r="K651">
            <v>0</v>
          </cell>
          <cell r="L651">
            <v>0</v>
          </cell>
        </row>
        <row r="652">
          <cell r="F652" t="str">
            <v/>
          </cell>
          <cell r="G652" t="str">
            <v/>
          </cell>
          <cell r="K652">
            <v>0</v>
          </cell>
          <cell r="L652">
            <v>0</v>
          </cell>
        </row>
        <row r="653">
          <cell r="F653" t="str">
            <v/>
          </cell>
          <cell r="G653" t="str">
            <v/>
          </cell>
          <cell r="K653">
            <v>0</v>
          </cell>
          <cell r="L653">
            <v>0</v>
          </cell>
        </row>
        <row r="654">
          <cell r="F654" t="str">
            <v/>
          </cell>
          <cell r="G654" t="str">
            <v/>
          </cell>
          <cell r="K654">
            <v>0</v>
          </cell>
          <cell r="L654">
            <v>0</v>
          </cell>
        </row>
        <row r="655">
          <cell r="F655" t="str">
            <v/>
          </cell>
          <cell r="G655" t="str">
            <v/>
          </cell>
          <cell r="K655">
            <v>0</v>
          </cell>
          <cell r="L655">
            <v>0</v>
          </cell>
        </row>
        <row r="656">
          <cell r="F656" t="str">
            <v/>
          </cell>
          <cell r="G656" t="str">
            <v/>
          </cell>
          <cell r="K656">
            <v>0</v>
          </cell>
          <cell r="L656">
            <v>0</v>
          </cell>
        </row>
        <row r="657">
          <cell r="F657" t="str">
            <v/>
          </cell>
          <cell r="G657" t="str">
            <v/>
          </cell>
          <cell r="K657">
            <v>0</v>
          </cell>
          <cell r="L657">
            <v>0</v>
          </cell>
        </row>
        <row r="658">
          <cell r="F658" t="str">
            <v/>
          </cell>
          <cell r="G658" t="str">
            <v/>
          </cell>
          <cell r="K658">
            <v>0</v>
          </cell>
          <cell r="L658">
            <v>0</v>
          </cell>
        </row>
        <row r="659">
          <cell r="F659" t="str">
            <v/>
          </cell>
          <cell r="G659" t="str">
            <v/>
          </cell>
          <cell r="K659">
            <v>0</v>
          </cell>
          <cell r="L659">
            <v>0</v>
          </cell>
        </row>
        <row r="660">
          <cell r="F660" t="str">
            <v/>
          </cell>
          <cell r="G660" t="str">
            <v/>
          </cell>
          <cell r="K660">
            <v>0</v>
          </cell>
          <cell r="L660">
            <v>0</v>
          </cell>
        </row>
        <row r="661">
          <cell r="F661" t="str">
            <v/>
          </cell>
          <cell r="G661" t="str">
            <v/>
          </cell>
          <cell r="K661">
            <v>0</v>
          </cell>
          <cell r="L661">
            <v>0</v>
          </cell>
        </row>
        <row r="662">
          <cell r="F662" t="str">
            <v/>
          </cell>
          <cell r="G662" t="str">
            <v/>
          </cell>
          <cell r="K662">
            <v>0</v>
          </cell>
          <cell r="L662">
            <v>0</v>
          </cell>
        </row>
        <row r="663">
          <cell r="F663" t="str">
            <v/>
          </cell>
          <cell r="G663" t="str">
            <v/>
          </cell>
          <cell r="K663">
            <v>0</v>
          </cell>
          <cell r="L663">
            <v>0</v>
          </cell>
        </row>
        <row r="664">
          <cell r="F664" t="str">
            <v/>
          </cell>
          <cell r="G664" t="str">
            <v/>
          </cell>
          <cell r="K664">
            <v>0</v>
          </cell>
          <cell r="L664">
            <v>0</v>
          </cell>
        </row>
        <row r="665">
          <cell r="F665" t="str">
            <v/>
          </cell>
          <cell r="G665" t="str">
            <v/>
          </cell>
          <cell r="K665">
            <v>0</v>
          </cell>
          <cell r="L665">
            <v>0</v>
          </cell>
        </row>
        <row r="666">
          <cell r="F666" t="str">
            <v/>
          </cell>
          <cell r="G666" t="str">
            <v/>
          </cell>
          <cell r="K666">
            <v>0</v>
          </cell>
          <cell r="L666">
            <v>0</v>
          </cell>
        </row>
        <row r="667">
          <cell r="F667" t="str">
            <v/>
          </cell>
          <cell r="G667" t="str">
            <v/>
          </cell>
          <cell r="K667">
            <v>0</v>
          </cell>
          <cell r="L667">
            <v>0</v>
          </cell>
        </row>
        <row r="668">
          <cell r="F668" t="str">
            <v/>
          </cell>
          <cell r="G668" t="str">
            <v/>
          </cell>
          <cell r="K668">
            <v>0</v>
          </cell>
          <cell r="L668">
            <v>0</v>
          </cell>
        </row>
        <row r="669">
          <cell r="F669" t="str">
            <v/>
          </cell>
          <cell r="G669" t="str">
            <v/>
          </cell>
          <cell r="K669">
            <v>0</v>
          </cell>
          <cell r="L669">
            <v>0</v>
          </cell>
        </row>
        <row r="670">
          <cell r="F670" t="str">
            <v/>
          </cell>
          <cell r="G670" t="str">
            <v/>
          </cell>
          <cell r="K670">
            <v>0</v>
          </cell>
          <cell r="L670">
            <v>0</v>
          </cell>
        </row>
        <row r="671">
          <cell r="F671" t="str">
            <v/>
          </cell>
          <cell r="G671" t="str">
            <v/>
          </cell>
          <cell r="K671">
            <v>0</v>
          </cell>
          <cell r="L671">
            <v>0</v>
          </cell>
        </row>
        <row r="672">
          <cell r="F672" t="str">
            <v/>
          </cell>
          <cell r="G672" t="str">
            <v/>
          </cell>
          <cell r="K672">
            <v>0</v>
          </cell>
          <cell r="L672">
            <v>0</v>
          </cell>
        </row>
        <row r="673">
          <cell r="F673" t="str">
            <v/>
          </cell>
          <cell r="G673" t="str">
            <v/>
          </cell>
          <cell r="K673">
            <v>0</v>
          </cell>
          <cell r="L673">
            <v>0</v>
          </cell>
        </row>
        <row r="674">
          <cell r="F674" t="str">
            <v/>
          </cell>
          <cell r="G674" t="str">
            <v/>
          </cell>
          <cell r="K674">
            <v>0</v>
          </cell>
          <cell r="L674">
            <v>0</v>
          </cell>
        </row>
        <row r="675">
          <cell r="F675" t="str">
            <v/>
          </cell>
          <cell r="G675" t="str">
            <v/>
          </cell>
          <cell r="K675">
            <v>0</v>
          </cell>
          <cell r="L675">
            <v>0</v>
          </cell>
        </row>
        <row r="676">
          <cell r="F676" t="str">
            <v/>
          </cell>
          <cell r="G676" t="str">
            <v/>
          </cell>
          <cell r="K676">
            <v>0</v>
          </cell>
          <cell r="L676">
            <v>0</v>
          </cell>
        </row>
        <row r="677">
          <cell r="F677" t="str">
            <v/>
          </cell>
          <cell r="G677" t="str">
            <v/>
          </cell>
          <cell r="K677">
            <v>0</v>
          </cell>
          <cell r="L677">
            <v>0</v>
          </cell>
        </row>
        <row r="678">
          <cell r="F678" t="str">
            <v/>
          </cell>
          <cell r="G678" t="str">
            <v/>
          </cell>
          <cell r="K678">
            <v>0</v>
          </cell>
          <cell r="L678">
            <v>0</v>
          </cell>
        </row>
        <row r="679">
          <cell r="F679" t="str">
            <v/>
          </cell>
          <cell r="G679" t="str">
            <v/>
          </cell>
          <cell r="K679">
            <v>0</v>
          </cell>
          <cell r="L679">
            <v>0</v>
          </cell>
        </row>
        <row r="680">
          <cell r="F680" t="str">
            <v/>
          </cell>
          <cell r="G680" t="str">
            <v/>
          </cell>
          <cell r="K680">
            <v>0</v>
          </cell>
          <cell r="L680">
            <v>0</v>
          </cell>
        </row>
        <row r="681">
          <cell r="F681" t="str">
            <v/>
          </cell>
          <cell r="G681" t="str">
            <v/>
          </cell>
          <cell r="K681">
            <v>0</v>
          </cell>
          <cell r="L681">
            <v>0</v>
          </cell>
        </row>
        <row r="682">
          <cell r="F682" t="str">
            <v/>
          </cell>
          <cell r="G682" t="str">
            <v/>
          </cell>
          <cell r="K682">
            <v>0</v>
          </cell>
          <cell r="L682">
            <v>0</v>
          </cell>
        </row>
        <row r="683">
          <cell r="F683" t="str">
            <v/>
          </cell>
          <cell r="G683" t="str">
            <v/>
          </cell>
          <cell r="K683">
            <v>0</v>
          </cell>
          <cell r="L683">
            <v>0</v>
          </cell>
        </row>
        <row r="684">
          <cell r="F684" t="str">
            <v/>
          </cell>
          <cell r="G684" t="str">
            <v/>
          </cell>
          <cell r="K684">
            <v>0</v>
          </cell>
          <cell r="L684">
            <v>0</v>
          </cell>
        </row>
        <row r="685">
          <cell r="F685" t="str">
            <v/>
          </cell>
          <cell r="G685" t="str">
            <v/>
          </cell>
          <cell r="K685">
            <v>0</v>
          </cell>
          <cell r="L685">
            <v>0</v>
          </cell>
        </row>
        <row r="686">
          <cell r="F686" t="str">
            <v/>
          </cell>
          <cell r="G686" t="str">
            <v/>
          </cell>
          <cell r="K686">
            <v>0</v>
          </cell>
          <cell r="L686">
            <v>0</v>
          </cell>
        </row>
        <row r="687">
          <cell r="F687" t="str">
            <v/>
          </cell>
          <cell r="G687" t="str">
            <v/>
          </cell>
          <cell r="K687">
            <v>0</v>
          </cell>
          <cell r="L687">
            <v>0</v>
          </cell>
        </row>
        <row r="688">
          <cell r="F688" t="str">
            <v/>
          </cell>
          <cell r="G688" t="str">
            <v/>
          </cell>
          <cell r="K688">
            <v>0</v>
          </cell>
          <cell r="L688">
            <v>0</v>
          </cell>
        </row>
        <row r="689">
          <cell r="F689" t="str">
            <v/>
          </cell>
          <cell r="G689" t="str">
            <v/>
          </cell>
          <cell r="K689">
            <v>0</v>
          </cell>
          <cell r="L689">
            <v>0</v>
          </cell>
        </row>
        <row r="690">
          <cell r="F690" t="str">
            <v/>
          </cell>
          <cell r="G690" t="str">
            <v/>
          </cell>
          <cell r="K690">
            <v>0</v>
          </cell>
          <cell r="L690">
            <v>0</v>
          </cell>
        </row>
        <row r="691">
          <cell r="F691" t="str">
            <v/>
          </cell>
          <cell r="G691" t="str">
            <v/>
          </cell>
          <cell r="K691">
            <v>0</v>
          </cell>
          <cell r="L691">
            <v>0</v>
          </cell>
        </row>
        <row r="692">
          <cell r="F692" t="str">
            <v/>
          </cell>
          <cell r="G692" t="str">
            <v/>
          </cell>
          <cell r="K692">
            <v>0</v>
          </cell>
          <cell r="L692">
            <v>0</v>
          </cell>
        </row>
        <row r="693">
          <cell r="F693" t="str">
            <v/>
          </cell>
          <cell r="G693" t="str">
            <v/>
          </cell>
          <cell r="K693">
            <v>0</v>
          </cell>
          <cell r="L693">
            <v>0</v>
          </cell>
        </row>
        <row r="694">
          <cell r="F694" t="str">
            <v/>
          </cell>
          <cell r="G694" t="str">
            <v/>
          </cell>
          <cell r="K694">
            <v>0</v>
          </cell>
          <cell r="L694">
            <v>0</v>
          </cell>
        </row>
        <row r="695">
          <cell r="F695" t="str">
            <v/>
          </cell>
          <cell r="G695" t="str">
            <v/>
          </cell>
          <cell r="K695">
            <v>0</v>
          </cell>
          <cell r="L695">
            <v>0</v>
          </cell>
        </row>
        <row r="696">
          <cell r="F696" t="str">
            <v/>
          </cell>
          <cell r="G696" t="str">
            <v/>
          </cell>
          <cell r="K696">
            <v>0</v>
          </cell>
          <cell r="L696">
            <v>0</v>
          </cell>
        </row>
        <row r="697">
          <cell r="F697" t="str">
            <v/>
          </cell>
          <cell r="G697" t="str">
            <v/>
          </cell>
          <cell r="K697">
            <v>0</v>
          </cell>
          <cell r="L697">
            <v>0</v>
          </cell>
        </row>
        <row r="698">
          <cell r="F698" t="str">
            <v/>
          </cell>
          <cell r="G698" t="str">
            <v/>
          </cell>
          <cell r="K698">
            <v>0</v>
          </cell>
          <cell r="L698">
            <v>0</v>
          </cell>
        </row>
        <row r="699">
          <cell r="F699" t="str">
            <v/>
          </cell>
          <cell r="G699" t="str">
            <v/>
          </cell>
          <cell r="K699">
            <v>0</v>
          </cell>
          <cell r="L699">
            <v>0</v>
          </cell>
        </row>
        <row r="700">
          <cell r="F700" t="str">
            <v/>
          </cell>
          <cell r="G700" t="str">
            <v/>
          </cell>
          <cell r="K700">
            <v>0</v>
          </cell>
          <cell r="L700">
            <v>0</v>
          </cell>
        </row>
        <row r="701">
          <cell r="F701" t="str">
            <v/>
          </cell>
          <cell r="G701" t="str">
            <v/>
          </cell>
          <cell r="K701">
            <v>0</v>
          </cell>
          <cell r="L701">
            <v>0</v>
          </cell>
        </row>
        <row r="702">
          <cell r="F702" t="str">
            <v/>
          </cell>
          <cell r="G702" t="str">
            <v/>
          </cell>
          <cell r="K702">
            <v>0</v>
          </cell>
          <cell r="L702">
            <v>0</v>
          </cell>
        </row>
        <row r="703">
          <cell r="F703" t="str">
            <v/>
          </cell>
          <cell r="G703" t="str">
            <v/>
          </cell>
          <cell r="K703">
            <v>0</v>
          </cell>
          <cell r="L703">
            <v>0</v>
          </cell>
        </row>
        <row r="704">
          <cell r="F704" t="str">
            <v/>
          </cell>
          <cell r="G704" t="str">
            <v/>
          </cell>
          <cell r="K704">
            <v>0</v>
          </cell>
          <cell r="L704">
            <v>0</v>
          </cell>
        </row>
        <row r="705">
          <cell r="F705" t="str">
            <v/>
          </cell>
          <cell r="G705" t="str">
            <v/>
          </cell>
          <cell r="K705">
            <v>0</v>
          </cell>
          <cell r="L705">
            <v>0</v>
          </cell>
        </row>
        <row r="706">
          <cell r="F706" t="str">
            <v/>
          </cell>
          <cell r="G706" t="str">
            <v/>
          </cell>
          <cell r="K706">
            <v>0</v>
          </cell>
          <cell r="L706">
            <v>0</v>
          </cell>
        </row>
        <row r="707">
          <cell r="F707" t="str">
            <v/>
          </cell>
          <cell r="G707" t="str">
            <v/>
          </cell>
          <cell r="K707">
            <v>0</v>
          </cell>
          <cell r="L707">
            <v>0</v>
          </cell>
        </row>
        <row r="708">
          <cell r="F708" t="str">
            <v/>
          </cell>
          <cell r="G708" t="str">
            <v/>
          </cell>
          <cell r="K708">
            <v>0</v>
          </cell>
          <cell r="L708">
            <v>0</v>
          </cell>
        </row>
        <row r="709">
          <cell r="F709" t="str">
            <v/>
          </cell>
          <cell r="G709" t="str">
            <v/>
          </cell>
          <cell r="K709">
            <v>0</v>
          </cell>
          <cell r="L709">
            <v>0</v>
          </cell>
        </row>
        <row r="710">
          <cell r="F710" t="str">
            <v/>
          </cell>
          <cell r="G710" t="str">
            <v/>
          </cell>
          <cell r="K710">
            <v>0</v>
          </cell>
          <cell r="L710">
            <v>0</v>
          </cell>
        </row>
        <row r="711">
          <cell r="F711" t="str">
            <v/>
          </cell>
          <cell r="G711" t="str">
            <v/>
          </cell>
          <cell r="K711">
            <v>0</v>
          </cell>
          <cell r="L711">
            <v>0</v>
          </cell>
        </row>
        <row r="712">
          <cell r="F712" t="str">
            <v/>
          </cell>
          <cell r="G712" t="str">
            <v/>
          </cell>
          <cell r="K712">
            <v>0</v>
          </cell>
          <cell r="L712">
            <v>0</v>
          </cell>
        </row>
        <row r="713">
          <cell r="F713" t="str">
            <v/>
          </cell>
          <cell r="G713" t="str">
            <v/>
          </cell>
          <cell r="K713">
            <v>0</v>
          </cell>
          <cell r="L713">
            <v>0</v>
          </cell>
        </row>
        <row r="714">
          <cell r="F714" t="str">
            <v/>
          </cell>
          <cell r="G714" t="str">
            <v/>
          </cell>
          <cell r="K714">
            <v>0</v>
          </cell>
          <cell r="L714">
            <v>0</v>
          </cell>
        </row>
        <row r="715">
          <cell r="F715" t="str">
            <v/>
          </cell>
          <cell r="G715" t="str">
            <v/>
          </cell>
          <cell r="K715">
            <v>0</v>
          </cell>
          <cell r="L715">
            <v>0</v>
          </cell>
        </row>
        <row r="716">
          <cell r="F716" t="str">
            <v/>
          </cell>
          <cell r="G716" t="str">
            <v/>
          </cell>
          <cell r="K716">
            <v>0</v>
          </cell>
          <cell r="L716">
            <v>0</v>
          </cell>
        </row>
        <row r="717">
          <cell r="F717" t="str">
            <v/>
          </cell>
          <cell r="G717" t="str">
            <v/>
          </cell>
          <cell r="K717">
            <v>0</v>
          </cell>
          <cell r="L717">
            <v>0</v>
          </cell>
        </row>
        <row r="718">
          <cell r="F718" t="str">
            <v/>
          </cell>
          <cell r="G718" t="str">
            <v/>
          </cell>
          <cell r="K718">
            <v>0</v>
          </cell>
          <cell r="L718">
            <v>0</v>
          </cell>
        </row>
        <row r="719">
          <cell r="F719" t="str">
            <v/>
          </cell>
          <cell r="G719" t="str">
            <v/>
          </cell>
          <cell r="K719">
            <v>0</v>
          </cell>
          <cell r="L719">
            <v>0</v>
          </cell>
        </row>
        <row r="720">
          <cell r="F720" t="str">
            <v/>
          </cell>
          <cell r="G720" t="str">
            <v/>
          </cell>
          <cell r="K720">
            <v>0</v>
          </cell>
          <cell r="L720">
            <v>0</v>
          </cell>
        </row>
        <row r="721">
          <cell r="F721" t="str">
            <v/>
          </cell>
          <cell r="G721" t="str">
            <v/>
          </cell>
          <cell r="K721">
            <v>0</v>
          </cell>
          <cell r="L721">
            <v>0</v>
          </cell>
        </row>
        <row r="722">
          <cell r="F722" t="str">
            <v/>
          </cell>
          <cell r="G722" t="str">
            <v/>
          </cell>
          <cell r="K722">
            <v>0</v>
          </cell>
          <cell r="L722">
            <v>0</v>
          </cell>
        </row>
        <row r="723">
          <cell r="F723" t="str">
            <v/>
          </cell>
          <cell r="G723" t="str">
            <v/>
          </cell>
          <cell r="K723">
            <v>0</v>
          </cell>
          <cell r="L723">
            <v>0</v>
          </cell>
        </row>
        <row r="724">
          <cell r="F724" t="str">
            <v/>
          </cell>
          <cell r="G724" t="str">
            <v/>
          </cell>
          <cell r="K724">
            <v>0</v>
          </cell>
          <cell r="L724">
            <v>0</v>
          </cell>
        </row>
        <row r="725">
          <cell r="F725" t="str">
            <v/>
          </cell>
          <cell r="G725" t="str">
            <v/>
          </cell>
          <cell r="K725">
            <v>0</v>
          </cell>
          <cell r="L725">
            <v>0</v>
          </cell>
        </row>
        <row r="726">
          <cell r="F726" t="str">
            <v/>
          </cell>
          <cell r="G726" t="str">
            <v/>
          </cell>
          <cell r="K726">
            <v>0</v>
          </cell>
          <cell r="L726">
            <v>0</v>
          </cell>
        </row>
        <row r="727">
          <cell r="F727" t="str">
            <v/>
          </cell>
          <cell r="G727" t="str">
            <v/>
          </cell>
          <cell r="K727">
            <v>0</v>
          </cell>
          <cell r="L727">
            <v>0</v>
          </cell>
        </row>
        <row r="728">
          <cell r="F728" t="str">
            <v/>
          </cell>
          <cell r="G728" t="str">
            <v/>
          </cell>
          <cell r="K728">
            <v>0</v>
          </cell>
          <cell r="L728">
            <v>0</v>
          </cell>
        </row>
        <row r="729">
          <cell r="F729" t="str">
            <v/>
          </cell>
          <cell r="G729" t="str">
            <v/>
          </cell>
          <cell r="K729">
            <v>0</v>
          </cell>
          <cell r="L729">
            <v>0</v>
          </cell>
        </row>
        <row r="730">
          <cell r="F730" t="str">
            <v/>
          </cell>
          <cell r="G730" t="str">
            <v/>
          </cell>
          <cell r="K730">
            <v>0</v>
          </cell>
          <cell r="L730">
            <v>0</v>
          </cell>
        </row>
        <row r="731">
          <cell r="F731" t="str">
            <v/>
          </cell>
          <cell r="G731" t="str">
            <v/>
          </cell>
          <cell r="K731">
            <v>0</v>
          </cell>
          <cell r="L731">
            <v>0</v>
          </cell>
        </row>
        <row r="732">
          <cell r="F732" t="str">
            <v/>
          </cell>
          <cell r="G732" t="str">
            <v/>
          </cell>
          <cell r="K732">
            <v>0</v>
          </cell>
          <cell r="L732">
            <v>0</v>
          </cell>
        </row>
        <row r="733">
          <cell r="F733" t="str">
            <v/>
          </cell>
          <cell r="G733" t="str">
            <v/>
          </cell>
          <cell r="K733">
            <v>0</v>
          </cell>
          <cell r="L733">
            <v>0</v>
          </cell>
        </row>
        <row r="734">
          <cell r="F734" t="str">
            <v/>
          </cell>
          <cell r="G734" t="str">
            <v/>
          </cell>
          <cell r="K734">
            <v>0</v>
          </cell>
          <cell r="L734">
            <v>0</v>
          </cell>
        </row>
        <row r="735">
          <cell r="F735" t="str">
            <v/>
          </cell>
          <cell r="G735" t="str">
            <v/>
          </cell>
          <cell r="K735">
            <v>0</v>
          </cell>
          <cell r="L735">
            <v>0</v>
          </cell>
        </row>
        <row r="736">
          <cell r="F736" t="str">
            <v/>
          </cell>
          <cell r="G736" t="str">
            <v/>
          </cell>
          <cell r="K736">
            <v>0</v>
          </cell>
          <cell r="L736">
            <v>0</v>
          </cell>
        </row>
        <row r="737">
          <cell r="F737" t="str">
            <v/>
          </cell>
          <cell r="G737" t="str">
            <v/>
          </cell>
          <cell r="K737">
            <v>0</v>
          </cell>
          <cell r="L737">
            <v>0</v>
          </cell>
        </row>
        <row r="738">
          <cell r="F738" t="str">
            <v/>
          </cell>
          <cell r="G738" t="str">
            <v/>
          </cell>
          <cell r="K738">
            <v>0</v>
          </cell>
          <cell r="L738">
            <v>0</v>
          </cell>
        </row>
        <row r="739">
          <cell r="F739" t="str">
            <v/>
          </cell>
          <cell r="G739" t="str">
            <v/>
          </cell>
          <cell r="K739">
            <v>0</v>
          </cell>
          <cell r="L739">
            <v>0</v>
          </cell>
        </row>
        <row r="740">
          <cell r="F740" t="str">
            <v/>
          </cell>
          <cell r="G740" t="str">
            <v/>
          </cell>
          <cell r="K740">
            <v>0</v>
          </cell>
          <cell r="L740">
            <v>0</v>
          </cell>
        </row>
        <row r="741">
          <cell r="F741" t="str">
            <v/>
          </cell>
          <cell r="G741" t="str">
            <v/>
          </cell>
          <cell r="K741">
            <v>0</v>
          </cell>
          <cell r="L741">
            <v>0</v>
          </cell>
        </row>
        <row r="742">
          <cell r="F742" t="str">
            <v/>
          </cell>
          <cell r="G742" t="str">
            <v/>
          </cell>
          <cell r="K742">
            <v>0</v>
          </cell>
          <cell r="L742">
            <v>0</v>
          </cell>
        </row>
        <row r="743">
          <cell r="F743" t="str">
            <v/>
          </cell>
          <cell r="G743" t="str">
            <v/>
          </cell>
          <cell r="K743">
            <v>0</v>
          </cell>
          <cell r="L743">
            <v>0</v>
          </cell>
        </row>
        <row r="744">
          <cell r="F744" t="str">
            <v/>
          </cell>
          <cell r="G744" t="str">
            <v/>
          </cell>
          <cell r="K744">
            <v>0</v>
          </cell>
          <cell r="L744">
            <v>0</v>
          </cell>
        </row>
        <row r="745">
          <cell r="F745" t="str">
            <v/>
          </cell>
          <cell r="G745" t="str">
            <v/>
          </cell>
          <cell r="K745">
            <v>0</v>
          </cell>
          <cell r="L745">
            <v>0</v>
          </cell>
        </row>
        <row r="746">
          <cell r="F746" t="str">
            <v/>
          </cell>
          <cell r="G746" t="str">
            <v/>
          </cell>
          <cell r="K746">
            <v>0</v>
          </cell>
          <cell r="L746">
            <v>0</v>
          </cell>
        </row>
        <row r="747">
          <cell r="F747" t="str">
            <v/>
          </cell>
          <cell r="G747" t="str">
            <v/>
          </cell>
          <cell r="K747">
            <v>0</v>
          </cell>
          <cell r="L747">
            <v>0</v>
          </cell>
        </row>
        <row r="748">
          <cell r="F748" t="str">
            <v/>
          </cell>
          <cell r="G748" t="str">
            <v/>
          </cell>
          <cell r="K748">
            <v>0</v>
          </cell>
          <cell r="L748">
            <v>0</v>
          </cell>
        </row>
        <row r="749">
          <cell r="F749" t="str">
            <v/>
          </cell>
          <cell r="G749" t="str">
            <v/>
          </cell>
          <cell r="K749">
            <v>0</v>
          </cell>
          <cell r="L749">
            <v>0</v>
          </cell>
        </row>
        <row r="750">
          <cell r="F750" t="str">
            <v/>
          </cell>
          <cell r="G750" t="str">
            <v/>
          </cell>
          <cell r="K750">
            <v>0</v>
          </cell>
          <cell r="L750">
            <v>0</v>
          </cell>
        </row>
        <row r="751">
          <cell r="F751" t="str">
            <v/>
          </cell>
          <cell r="G751" t="str">
            <v/>
          </cell>
          <cell r="K751">
            <v>0</v>
          </cell>
          <cell r="L751">
            <v>0</v>
          </cell>
        </row>
        <row r="752">
          <cell r="F752" t="str">
            <v/>
          </cell>
          <cell r="G752" t="str">
            <v/>
          </cell>
          <cell r="K752">
            <v>0</v>
          </cell>
          <cell r="L752">
            <v>0</v>
          </cell>
        </row>
        <row r="753">
          <cell r="F753" t="str">
            <v/>
          </cell>
          <cell r="G753" t="str">
            <v/>
          </cell>
          <cell r="K753">
            <v>0</v>
          </cell>
          <cell r="L753">
            <v>0</v>
          </cell>
        </row>
        <row r="754">
          <cell r="F754" t="str">
            <v/>
          </cell>
          <cell r="G754" t="str">
            <v/>
          </cell>
          <cell r="K754">
            <v>0</v>
          </cell>
          <cell r="L754">
            <v>0</v>
          </cell>
        </row>
        <row r="755">
          <cell r="F755" t="str">
            <v/>
          </cell>
          <cell r="G755" t="str">
            <v/>
          </cell>
          <cell r="K755">
            <v>0</v>
          </cell>
          <cell r="L755">
            <v>0</v>
          </cell>
        </row>
        <row r="756">
          <cell r="F756" t="str">
            <v/>
          </cell>
          <cell r="G756" t="str">
            <v/>
          </cell>
          <cell r="K756">
            <v>0</v>
          </cell>
          <cell r="L756">
            <v>0</v>
          </cell>
        </row>
        <row r="757">
          <cell r="F757" t="str">
            <v/>
          </cell>
          <cell r="G757" t="str">
            <v/>
          </cell>
          <cell r="K757">
            <v>0</v>
          </cell>
          <cell r="L757">
            <v>0</v>
          </cell>
        </row>
        <row r="758">
          <cell r="F758" t="str">
            <v/>
          </cell>
          <cell r="G758" t="str">
            <v/>
          </cell>
          <cell r="K758">
            <v>0</v>
          </cell>
          <cell r="L758">
            <v>0</v>
          </cell>
        </row>
        <row r="759">
          <cell r="F759" t="str">
            <v/>
          </cell>
          <cell r="G759" t="str">
            <v/>
          </cell>
          <cell r="K759">
            <v>0</v>
          </cell>
          <cell r="L759">
            <v>0</v>
          </cell>
        </row>
        <row r="760">
          <cell r="F760" t="str">
            <v/>
          </cell>
          <cell r="G760" t="str">
            <v/>
          </cell>
          <cell r="K760">
            <v>0</v>
          </cell>
          <cell r="L760">
            <v>0</v>
          </cell>
        </row>
        <row r="761">
          <cell r="F761" t="str">
            <v/>
          </cell>
          <cell r="G761" t="str">
            <v/>
          </cell>
          <cell r="K761">
            <v>0</v>
          </cell>
          <cell r="L761">
            <v>0</v>
          </cell>
        </row>
        <row r="762">
          <cell r="F762" t="str">
            <v/>
          </cell>
          <cell r="G762" t="str">
            <v/>
          </cell>
          <cell r="K762">
            <v>0</v>
          </cell>
          <cell r="L762">
            <v>0</v>
          </cell>
        </row>
        <row r="763">
          <cell r="F763" t="str">
            <v/>
          </cell>
          <cell r="G763" t="str">
            <v/>
          </cell>
          <cell r="K763">
            <v>0</v>
          </cell>
          <cell r="L763">
            <v>0</v>
          </cell>
        </row>
        <row r="764">
          <cell r="F764" t="str">
            <v/>
          </cell>
          <cell r="G764" t="str">
            <v/>
          </cell>
          <cell r="K764">
            <v>0</v>
          </cell>
          <cell r="L764">
            <v>0</v>
          </cell>
        </row>
        <row r="765">
          <cell r="F765" t="str">
            <v/>
          </cell>
          <cell r="G765" t="str">
            <v/>
          </cell>
          <cell r="K765">
            <v>0</v>
          </cell>
          <cell r="L765">
            <v>0</v>
          </cell>
        </row>
        <row r="766">
          <cell r="F766" t="str">
            <v/>
          </cell>
          <cell r="G766" t="str">
            <v/>
          </cell>
          <cell r="K766">
            <v>0</v>
          </cell>
          <cell r="L766">
            <v>0</v>
          </cell>
        </row>
        <row r="767">
          <cell r="F767" t="str">
            <v/>
          </cell>
          <cell r="G767" t="str">
            <v/>
          </cell>
          <cell r="K767">
            <v>0</v>
          </cell>
          <cell r="L767">
            <v>0</v>
          </cell>
        </row>
        <row r="768">
          <cell r="F768" t="str">
            <v/>
          </cell>
          <cell r="G768" t="str">
            <v/>
          </cell>
          <cell r="K768">
            <v>0</v>
          </cell>
          <cell r="L768">
            <v>0</v>
          </cell>
        </row>
        <row r="769">
          <cell r="F769" t="str">
            <v/>
          </cell>
          <cell r="G769" t="str">
            <v/>
          </cell>
          <cell r="K769">
            <v>0</v>
          </cell>
          <cell r="L769">
            <v>0</v>
          </cell>
        </row>
        <row r="770">
          <cell r="F770" t="str">
            <v/>
          </cell>
          <cell r="G770" t="str">
            <v/>
          </cell>
          <cell r="K770">
            <v>0</v>
          </cell>
          <cell r="L770">
            <v>0</v>
          </cell>
        </row>
        <row r="771">
          <cell r="F771" t="str">
            <v/>
          </cell>
          <cell r="G771" t="str">
            <v/>
          </cell>
          <cell r="K771">
            <v>0</v>
          </cell>
          <cell r="L771">
            <v>0</v>
          </cell>
        </row>
        <row r="772">
          <cell r="F772" t="str">
            <v/>
          </cell>
          <cell r="G772" t="str">
            <v/>
          </cell>
          <cell r="K772">
            <v>0</v>
          </cell>
          <cell r="L772">
            <v>0</v>
          </cell>
        </row>
        <row r="773">
          <cell r="F773" t="str">
            <v/>
          </cell>
          <cell r="G773" t="str">
            <v/>
          </cell>
          <cell r="K773">
            <v>0</v>
          </cell>
          <cell r="L773">
            <v>0</v>
          </cell>
        </row>
        <row r="774">
          <cell r="F774" t="str">
            <v/>
          </cell>
          <cell r="G774" t="str">
            <v/>
          </cell>
          <cell r="K774">
            <v>0</v>
          </cell>
          <cell r="L774">
            <v>0</v>
          </cell>
        </row>
        <row r="775">
          <cell r="F775" t="str">
            <v/>
          </cell>
          <cell r="G775" t="str">
            <v/>
          </cell>
          <cell r="K775">
            <v>0</v>
          </cell>
          <cell r="L775">
            <v>0</v>
          </cell>
        </row>
        <row r="776">
          <cell r="F776" t="str">
            <v/>
          </cell>
          <cell r="G776" t="str">
            <v/>
          </cell>
          <cell r="K776">
            <v>0</v>
          </cell>
          <cell r="L776">
            <v>0</v>
          </cell>
        </row>
        <row r="777">
          <cell r="F777" t="str">
            <v/>
          </cell>
          <cell r="G777" t="str">
            <v/>
          </cell>
          <cell r="K777">
            <v>0</v>
          </cell>
          <cell r="L777">
            <v>0</v>
          </cell>
        </row>
        <row r="778">
          <cell r="F778" t="str">
            <v/>
          </cell>
          <cell r="G778" t="str">
            <v/>
          </cell>
          <cell r="K778">
            <v>0</v>
          </cell>
          <cell r="L778">
            <v>0</v>
          </cell>
        </row>
        <row r="779">
          <cell r="F779" t="str">
            <v/>
          </cell>
          <cell r="G779" t="str">
            <v/>
          </cell>
          <cell r="K779">
            <v>0</v>
          </cell>
          <cell r="L779">
            <v>0</v>
          </cell>
        </row>
        <row r="780">
          <cell r="F780" t="str">
            <v/>
          </cell>
          <cell r="G780" t="str">
            <v/>
          </cell>
          <cell r="K780">
            <v>0</v>
          </cell>
          <cell r="L780">
            <v>0</v>
          </cell>
        </row>
        <row r="781">
          <cell r="F781" t="str">
            <v/>
          </cell>
          <cell r="G781" t="str">
            <v/>
          </cell>
          <cell r="K781">
            <v>0</v>
          </cell>
          <cell r="L781">
            <v>0</v>
          </cell>
        </row>
        <row r="782">
          <cell r="F782" t="str">
            <v/>
          </cell>
          <cell r="G782" t="str">
            <v/>
          </cell>
          <cell r="K782">
            <v>0</v>
          </cell>
          <cell r="L782">
            <v>0</v>
          </cell>
        </row>
        <row r="783">
          <cell r="F783" t="str">
            <v/>
          </cell>
          <cell r="G783" t="str">
            <v/>
          </cell>
          <cell r="K783">
            <v>0</v>
          </cell>
          <cell r="L783">
            <v>0</v>
          </cell>
        </row>
        <row r="784">
          <cell r="F784" t="str">
            <v/>
          </cell>
          <cell r="G784" t="str">
            <v/>
          </cell>
          <cell r="K784">
            <v>0</v>
          </cell>
          <cell r="L784">
            <v>0</v>
          </cell>
        </row>
        <row r="785">
          <cell r="F785" t="str">
            <v/>
          </cell>
          <cell r="G785" t="str">
            <v/>
          </cell>
          <cell r="K785">
            <v>0</v>
          </cell>
          <cell r="L785">
            <v>0</v>
          </cell>
        </row>
        <row r="786">
          <cell r="F786" t="str">
            <v/>
          </cell>
          <cell r="G786" t="str">
            <v/>
          </cell>
          <cell r="K786">
            <v>0</v>
          </cell>
          <cell r="L786">
            <v>0</v>
          </cell>
        </row>
        <row r="787">
          <cell r="F787" t="str">
            <v/>
          </cell>
          <cell r="G787" t="str">
            <v/>
          </cell>
          <cell r="K787">
            <v>0</v>
          </cell>
          <cell r="L787">
            <v>0</v>
          </cell>
        </row>
        <row r="788">
          <cell r="F788" t="str">
            <v/>
          </cell>
          <cell r="G788" t="str">
            <v/>
          </cell>
          <cell r="K788">
            <v>0</v>
          </cell>
          <cell r="L788">
            <v>0</v>
          </cell>
        </row>
        <row r="789">
          <cell r="F789" t="str">
            <v/>
          </cell>
          <cell r="G789" t="str">
            <v/>
          </cell>
          <cell r="K789">
            <v>0</v>
          </cell>
          <cell r="L789">
            <v>0</v>
          </cell>
        </row>
        <row r="790">
          <cell r="F790" t="str">
            <v/>
          </cell>
          <cell r="G790" t="str">
            <v/>
          </cell>
          <cell r="K790">
            <v>0</v>
          </cell>
          <cell r="L790">
            <v>0</v>
          </cell>
        </row>
        <row r="791">
          <cell r="F791" t="str">
            <v/>
          </cell>
          <cell r="G791" t="str">
            <v/>
          </cell>
          <cell r="K791">
            <v>0</v>
          </cell>
          <cell r="L791">
            <v>0</v>
          </cell>
        </row>
        <row r="792">
          <cell r="F792" t="str">
            <v/>
          </cell>
          <cell r="G792" t="str">
            <v/>
          </cell>
          <cell r="K792">
            <v>0</v>
          </cell>
          <cell r="L792">
            <v>0</v>
          </cell>
        </row>
        <row r="793">
          <cell r="F793" t="str">
            <v/>
          </cell>
          <cell r="G793" t="str">
            <v/>
          </cell>
          <cell r="K793">
            <v>0</v>
          </cell>
          <cell r="L793">
            <v>0</v>
          </cell>
        </row>
        <row r="794">
          <cell r="F794" t="str">
            <v/>
          </cell>
          <cell r="G794" t="str">
            <v/>
          </cell>
          <cell r="K794">
            <v>0</v>
          </cell>
          <cell r="L794">
            <v>0</v>
          </cell>
        </row>
        <row r="795">
          <cell r="F795" t="str">
            <v/>
          </cell>
          <cell r="G795" t="str">
            <v/>
          </cell>
          <cell r="K795">
            <v>0</v>
          </cell>
          <cell r="L795">
            <v>0</v>
          </cell>
        </row>
        <row r="796">
          <cell r="F796" t="str">
            <v/>
          </cell>
          <cell r="G796" t="str">
            <v/>
          </cell>
          <cell r="K796">
            <v>0</v>
          </cell>
          <cell r="L796">
            <v>0</v>
          </cell>
        </row>
        <row r="797">
          <cell r="F797" t="str">
            <v/>
          </cell>
          <cell r="G797" t="str">
            <v/>
          </cell>
          <cell r="K797">
            <v>0</v>
          </cell>
          <cell r="L797">
            <v>0</v>
          </cell>
        </row>
        <row r="798">
          <cell r="F798" t="str">
            <v/>
          </cell>
          <cell r="G798" t="str">
            <v/>
          </cell>
          <cell r="K798">
            <v>0</v>
          </cell>
          <cell r="L798">
            <v>0</v>
          </cell>
        </row>
        <row r="799">
          <cell r="F799" t="str">
            <v/>
          </cell>
          <cell r="G799" t="str">
            <v/>
          </cell>
          <cell r="K799">
            <v>0</v>
          </cell>
          <cell r="L799">
            <v>0</v>
          </cell>
        </row>
        <row r="800">
          <cell r="F800" t="str">
            <v/>
          </cell>
          <cell r="G800" t="str">
            <v/>
          </cell>
          <cell r="K800">
            <v>0</v>
          </cell>
          <cell r="L800">
            <v>0</v>
          </cell>
        </row>
        <row r="801">
          <cell r="F801" t="str">
            <v/>
          </cell>
          <cell r="G801" t="str">
            <v/>
          </cell>
          <cell r="K801">
            <v>0</v>
          </cell>
          <cell r="L801">
            <v>0</v>
          </cell>
        </row>
        <row r="802">
          <cell r="F802" t="str">
            <v/>
          </cell>
          <cell r="G802" t="str">
            <v/>
          </cell>
          <cell r="K802">
            <v>0</v>
          </cell>
          <cell r="L802">
            <v>0</v>
          </cell>
        </row>
        <row r="803">
          <cell r="F803" t="str">
            <v/>
          </cell>
          <cell r="G803" t="str">
            <v/>
          </cell>
          <cell r="K803">
            <v>0</v>
          </cell>
          <cell r="L803">
            <v>0</v>
          </cell>
        </row>
        <row r="804">
          <cell r="F804" t="str">
            <v/>
          </cell>
          <cell r="G804" t="str">
            <v/>
          </cell>
          <cell r="K804">
            <v>0</v>
          </cell>
          <cell r="L804">
            <v>0</v>
          </cell>
        </row>
        <row r="805">
          <cell r="F805" t="str">
            <v/>
          </cell>
          <cell r="G805" t="str">
            <v/>
          </cell>
          <cell r="K805">
            <v>0</v>
          </cell>
          <cell r="L805">
            <v>0</v>
          </cell>
        </row>
        <row r="806">
          <cell r="F806" t="str">
            <v/>
          </cell>
          <cell r="G806" t="str">
            <v/>
          </cell>
          <cell r="K806">
            <v>0</v>
          </cell>
          <cell r="L806">
            <v>0</v>
          </cell>
        </row>
        <row r="807">
          <cell r="F807" t="str">
            <v/>
          </cell>
          <cell r="G807" t="str">
            <v/>
          </cell>
          <cell r="K807">
            <v>0</v>
          </cell>
          <cell r="L807">
            <v>0</v>
          </cell>
        </row>
        <row r="808">
          <cell r="F808" t="str">
            <v/>
          </cell>
          <cell r="G808" t="str">
            <v/>
          </cell>
          <cell r="K808">
            <v>0</v>
          </cell>
          <cell r="L808">
            <v>0</v>
          </cell>
        </row>
        <row r="809">
          <cell r="F809" t="str">
            <v/>
          </cell>
          <cell r="G809" t="str">
            <v/>
          </cell>
          <cell r="K809">
            <v>0</v>
          </cell>
          <cell r="L809">
            <v>0</v>
          </cell>
        </row>
        <row r="810">
          <cell r="F810" t="str">
            <v/>
          </cell>
          <cell r="G810" t="str">
            <v/>
          </cell>
          <cell r="K810">
            <v>0</v>
          </cell>
          <cell r="L810">
            <v>0</v>
          </cell>
        </row>
        <row r="811">
          <cell r="F811" t="str">
            <v/>
          </cell>
          <cell r="G811" t="str">
            <v/>
          </cell>
          <cell r="K811">
            <v>0</v>
          </cell>
          <cell r="L811">
            <v>0</v>
          </cell>
        </row>
        <row r="812">
          <cell r="F812" t="str">
            <v/>
          </cell>
          <cell r="G812" t="str">
            <v/>
          </cell>
          <cell r="K812">
            <v>0</v>
          </cell>
          <cell r="L812">
            <v>0</v>
          </cell>
        </row>
        <row r="813">
          <cell r="F813" t="str">
            <v/>
          </cell>
          <cell r="G813" t="str">
            <v/>
          </cell>
          <cell r="K813">
            <v>0</v>
          </cell>
          <cell r="L813">
            <v>0</v>
          </cell>
        </row>
        <row r="814">
          <cell r="F814" t="str">
            <v/>
          </cell>
          <cell r="G814" t="str">
            <v/>
          </cell>
          <cell r="K814">
            <v>0</v>
          </cell>
          <cell r="L814">
            <v>0</v>
          </cell>
        </row>
        <row r="815">
          <cell r="F815" t="str">
            <v/>
          </cell>
          <cell r="G815" t="str">
            <v/>
          </cell>
          <cell r="K815">
            <v>0</v>
          </cell>
          <cell r="L815">
            <v>0</v>
          </cell>
        </row>
        <row r="816">
          <cell r="F816" t="str">
            <v/>
          </cell>
          <cell r="G816" t="str">
            <v/>
          </cell>
          <cell r="K816">
            <v>0</v>
          </cell>
          <cell r="L816">
            <v>0</v>
          </cell>
        </row>
        <row r="817">
          <cell r="F817" t="str">
            <v/>
          </cell>
          <cell r="G817" t="str">
            <v/>
          </cell>
          <cell r="K817">
            <v>0</v>
          </cell>
          <cell r="L817">
            <v>0</v>
          </cell>
        </row>
        <row r="818">
          <cell r="F818" t="str">
            <v/>
          </cell>
          <cell r="G818" t="str">
            <v/>
          </cell>
          <cell r="K818">
            <v>0</v>
          </cell>
          <cell r="L818">
            <v>0</v>
          </cell>
        </row>
        <row r="819">
          <cell r="F819" t="str">
            <v/>
          </cell>
          <cell r="G819" t="str">
            <v/>
          </cell>
          <cell r="K819">
            <v>0</v>
          </cell>
          <cell r="L819">
            <v>0</v>
          </cell>
        </row>
        <row r="820">
          <cell r="F820" t="str">
            <v/>
          </cell>
          <cell r="G820" t="str">
            <v/>
          </cell>
          <cell r="K820">
            <v>0</v>
          </cell>
          <cell r="L820">
            <v>0</v>
          </cell>
        </row>
        <row r="821">
          <cell r="F821" t="str">
            <v/>
          </cell>
          <cell r="G821" t="str">
            <v/>
          </cell>
          <cell r="K821">
            <v>0</v>
          </cell>
          <cell r="L821">
            <v>0</v>
          </cell>
        </row>
        <row r="822">
          <cell r="F822" t="str">
            <v/>
          </cell>
          <cell r="G822" t="str">
            <v/>
          </cell>
          <cell r="K822">
            <v>0</v>
          </cell>
          <cell r="L822">
            <v>0</v>
          </cell>
        </row>
        <row r="823">
          <cell r="F823" t="str">
            <v/>
          </cell>
          <cell r="G823" t="str">
            <v/>
          </cell>
          <cell r="K823">
            <v>0</v>
          </cell>
          <cell r="L823">
            <v>0</v>
          </cell>
        </row>
        <row r="824">
          <cell r="F824" t="str">
            <v/>
          </cell>
          <cell r="G824" t="str">
            <v/>
          </cell>
          <cell r="K824">
            <v>0</v>
          </cell>
          <cell r="L824">
            <v>0</v>
          </cell>
        </row>
        <row r="825">
          <cell r="F825" t="str">
            <v/>
          </cell>
          <cell r="G825" t="str">
            <v/>
          </cell>
          <cell r="K825">
            <v>0</v>
          </cell>
          <cell r="L825">
            <v>0</v>
          </cell>
        </row>
        <row r="826">
          <cell r="F826" t="str">
            <v/>
          </cell>
          <cell r="G826" t="str">
            <v/>
          </cell>
          <cell r="K826">
            <v>0</v>
          </cell>
          <cell r="L826">
            <v>0</v>
          </cell>
        </row>
        <row r="827">
          <cell r="F827" t="str">
            <v/>
          </cell>
          <cell r="G827" t="str">
            <v/>
          </cell>
          <cell r="K827">
            <v>0</v>
          </cell>
          <cell r="L827">
            <v>0</v>
          </cell>
        </row>
        <row r="828">
          <cell r="F828" t="str">
            <v/>
          </cell>
          <cell r="G828" t="str">
            <v/>
          </cell>
          <cell r="K828">
            <v>0</v>
          </cell>
          <cell r="L828">
            <v>0</v>
          </cell>
        </row>
        <row r="829">
          <cell r="F829" t="str">
            <v/>
          </cell>
          <cell r="G829" t="str">
            <v/>
          </cell>
          <cell r="K829">
            <v>0</v>
          </cell>
          <cell r="L829">
            <v>0</v>
          </cell>
        </row>
        <row r="830">
          <cell r="F830" t="str">
            <v/>
          </cell>
          <cell r="G830" t="str">
            <v/>
          </cell>
          <cell r="K830">
            <v>0</v>
          </cell>
          <cell r="L830">
            <v>0</v>
          </cell>
        </row>
        <row r="831">
          <cell r="F831" t="str">
            <v/>
          </cell>
          <cell r="G831" t="str">
            <v/>
          </cell>
          <cell r="K831">
            <v>0</v>
          </cell>
          <cell r="L831">
            <v>0</v>
          </cell>
        </row>
        <row r="832">
          <cell r="F832" t="str">
            <v/>
          </cell>
          <cell r="G832" t="str">
            <v/>
          </cell>
          <cell r="K832">
            <v>0</v>
          </cell>
          <cell r="L832">
            <v>0</v>
          </cell>
        </row>
        <row r="833">
          <cell r="F833" t="str">
            <v/>
          </cell>
          <cell r="G833" t="str">
            <v/>
          </cell>
          <cell r="K833">
            <v>0</v>
          </cell>
          <cell r="L833">
            <v>0</v>
          </cell>
        </row>
        <row r="834">
          <cell r="F834" t="str">
            <v/>
          </cell>
          <cell r="G834" t="str">
            <v/>
          </cell>
          <cell r="K834">
            <v>0</v>
          </cell>
          <cell r="L834">
            <v>0</v>
          </cell>
        </row>
        <row r="835">
          <cell r="F835" t="str">
            <v/>
          </cell>
          <cell r="G835" t="str">
            <v/>
          </cell>
          <cell r="K835">
            <v>0</v>
          </cell>
          <cell r="L835">
            <v>0</v>
          </cell>
        </row>
        <row r="836">
          <cell r="F836" t="str">
            <v/>
          </cell>
          <cell r="G836" t="str">
            <v/>
          </cell>
          <cell r="K836">
            <v>0</v>
          </cell>
          <cell r="L836">
            <v>0</v>
          </cell>
        </row>
        <row r="837">
          <cell r="F837" t="str">
            <v/>
          </cell>
          <cell r="G837" t="str">
            <v/>
          </cell>
          <cell r="K837">
            <v>0</v>
          </cell>
          <cell r="L837">
            <v>0</v>
          </cell>
        </row>
        <row r="838">
          <cell r="F838" t="str">
            <v/>
          </cell>
          <cell r="G838" t="str">
            <v/>
          </cell>
          <cell r="K838">
            <v>0</v>
          </cell>
          <cell r="L838">
            <v>0</v>
          </cell>
        </row>
        <row r="839">
          <cell r="F839" t="str">
            <v/>
          </cell>
          <cell r="G839" t="str">
            <v/>
          </cell>
          <cell r="K839">
            <v>0</v>
          </cell>
          <cell r="L839">
            <v>0</v>
          </cell>
        </row>
        <row r="840">
          <cell r="F840" t="str">
            <v/>
          </cell>
          <cell r="G840" t="str">
            <v/>
          </cell>
          <cell r="K840">
            <v>0</v>
          </cell>
          <cell r="L840">
            <v>0</v>
          </cell>
        </row>
        <row r="841">
          <cell r="F841" t="str">
            <v/>
          </cell>
          <cell r="G841" t="str">
            <v/>
          </cell>
          <cell r="K841">
            <v>0</v>
          </cell>
          <cell r="L841">
            <v>0</v>
          </cell>
        </row>
        <row r="842">
          <cell r="F842" t="str">
            <v/>
          </cell>
          <cell r="G842" t="str">
            <v/>
          </cell>
          <cell r="K842">
            <v>0</v>
          </cell>
          <cell r="L842">
            <v>0</v>
          </cell>
        </row>
        <row r="843">
          <cell r="F843" t="str">
            <v/>
          </cell>
          <cell r="G843" t="str">
            <v/>
          </cell>
          <cell r="K843">
            <v>0</v>
          </cell>
          <cell r="L843">
            <v>0</v>
          </cell>
        </row>
        <row r="844">
          <cell r="F844" t="str">
            <v/>
          </cell>
          <cell r="G844" t="str">
            <v/>
          </cell>
          <cell r="K844">
            <v>0</v>
          </cell>
          <cell r="L844">
            <v>0</v>
          </cell>
        </row>
        <row r="845">
          <cell r="F845" t="str">
            <v/>
          </cell>
          <cell r="G845" t="str">
            <v/>
          </cell>
          <cell r="K845">
            <v>0</v>
          </cell>
          <cell r="L845">
            <v>0</v>
          </cell>
        </row>
        <row r="846">
          <cell r="F846" t="str">
            <v/>
          </cell>
          <cell r="G846" t="str">
            <v/>
          </cell>
          <cell r="K846">
            <v>0</v>
          </cell>
          <cell r="L846">
            <v>0</v>
          </cell>
        </row>
        <row r="847">
          <cell r="F847" t="str">
            <v/>
          </cell>
          <cell r="G847" t="str">
            <v/>
          </cell>
          <cell r="K847">
            <v>0</v>
          </cell>
          <cell r="L847">
            <v>0</v>
          </cell>
        </row>
        <row r="848">
          <cell r="F848" t="str">
            <v/>
          </cell>
          <cell r="G848" t="str">
            <v/>
          </cell>
          <cell r="K848">
            <v>0</v>
          </cell>
          <cell r="L848">
            <v>0</v>
          </cell>
        </row>
        <row r="849">
          <cell r="F849" t="str">
            <v/>
          </cell>
          <cell r="G849" t="str">
            <v/>
          </cell>
          <cell r="K849">
            <v>0</v>
          </cell>
          <cell r="L849">
            <v>0</v>
          </cell>
        </row>
        <row r="850">
          <cell r="F850" t="str">
            <v/>
          </cell>
          <cell r="G850" t="str">
            <v/>
          </cell>
          <cell r="K850">
            <v>0</v>
          </cell>
          <cell r="L850">
            <v>0</v>
          </cell>
        </row>
        <row r="851">
          <cell r="F851" t="str">
            <v/>
          </cell>
          <cell r="G851" t="str">
            <v/>
          </cell>
          <cell r="K851">
            <v>0</v>
          </cell>
          <cell r="L851">
            <v>0</v>
          </cell>
        </row>
        <row r="852">
          <cell r="F852" t="str">
            <v/>
          </cell>
          <cell r="G852" t="str">
            <v/>
          </cell>
          <cell r="K852">
            <v>0</v>
          </cell>
          <cell r="L852">
            <v>0</v>
          </cell>
        </row>
        <row r="853">
          <cell r="F853" t="str">
            <v/>
          </cell>
          <cell r="G853" t="str">
            <v/>
          </cell>
          <cell r="K853">
            <v>0</v>
          </cell>
          <cell r="L853">
            <v>0</v>
          </cell>
        </row>
        <row r="854">
          <cell r="F854" t="str">
            <v/>
          </cell>
          <cell r="G854" t="str">
            <v/>
          </cell>
          <cell r="K854">
            <v>0</v>
          </cell>
          <cell r="L854">
            <v>0</v>
          </cell>
        </row>
        <row r="855">
          <cell r="F855" t="str">
            <v/>
          </cell>
          <cell r="G855" t="str">
            <v/>
          </cell>
          <cell r="K855">
            <v>0</v>
          </cell>
          <cell r="L855">
            <v>0</v>
          </cell>
        </row>
        <row r="856">
          <cell r="F856" t="str">
            <v/>
          </cell>
          <cell r="G856" t="str">
            <v/>
          </cell>
          <cell r="K856">
            <v>0</v>
          </cell>
          <cell r="L856">
            <v>0</v>
          </cell>
        </row>
        <row r="857">
          <cell r="F857" t="str">
            <v/>
          </cell>
          <cell r="G857" t="str">
            <v/>
          </cell>
          <cell r="K857">
            <v>0</v>
          </cell>
          <cell r="L857">
            <v>0</v>
          </cell>
        </row>
        <row r="858">
          <cell r="F858" t="str">
            <v/>
          </cell>
          <cell r="G858" t="str">
            <v/>
          </cell>
          <cell r="K858">
            <v>0</v>
          </cell>
          <cell r="L858">
            <v>0</v>
          </cell>
        </row>
        <row r="859">
          <cell r="F859" t="str">
            <v/>
          </cell>
          <cell r="G859" t="str">
            <v/>
          </cell>
          <cell r="K859">
            <v>0</v>
          </cell>
          <cell r="L859">
            <v>0</v>
          </cell>
        </row>
        <row r="860">
          <cell r="F860" t="str">
            <v/>
          </cell>
          <cell r="G860" t="str">
            <v/>
          </cell>
          <cell r="K860">
            <v>0</v>
          </cell>
          <cell r="L860">
            <v>0</v>
          </cell>
        </row>
        <row r="861">
          <cell r="F861" t="str">
            <v/>
          </cell>
          <cell r="G861" t="str">
            <v/>
          </cell>
          <cell r="K861">
            <v>0</v>
          </cell>
          <cell r="L861">
            <v>0</v>
          </cell>
        </row>
        <row r="862">
          <cell r="F862" t="str">
            <v/>
          </cell>
          <cell r="G862" t="str">
            <v/>
          </cell>
          <cell r="K862">
            <v>0</v>
          </cell>
          <cell r="L862">
            <v>0</v>
          </cell>
        </row>
        <row r="863">
          <cell r="F863" t="str">
            <v/>
          </cell>
          <cell r="G863" t="str">
            <v/>
          </cell>
          <cell r="K863">
            <v>0</v>
          </cell>
          <cell r="L863">
            <v>0</v>
          </cell>
        </row>
        <row r="864">
          <cell r="F864" t="str">
            <v/>
          </cell>
          <cell r="G864" t="str">
            <v/>
          </cell>
          <cell r="K864">
            <v>0</v>
          </cell>
          <cell r="L864">
            <v>0</v>
          </cell>
        </row>
        <row r="865">
          <cell r="F865" t="str">
            <v/>
          </cell>
          <cell r="G865" t="str">
            <v/>
          </cell>
          <cell r="K865">
            <v>0</v>
          </cell>
          <cell r="L865">
            <v>0</v>
          </cell>
        </row>
        <row r="866">
          <cell r="F866" t="str">
            <v/>
          </cell>
          <cell r="G866" t="str">
            <v/>
          </cell>
          <cell r="K866">
            <v>0</v>
          </cell>
          <cell r="L866">
            <v>0</v>
          </cell>
        </row>
        <row r="867">
          <cell r="F867" t="str">
            <v/>
          </cell>
          <cell r="G867" t="str">
            <v/>
          </cell>
          <cell r="K867">
            <v>0</v>
          </cell>
          <cell r="L867">
            <v>0</v>
          </cell>
        </row>
        <row r="868">
          <cell r="F868" t="str">
            <v/>
          </cell>
          <cell r="G868" t="str">
            <v/>
          </cell>
          <cell r="K868">
            <v>0</v>
          </cell>
          <cell r="L868">
            <v>0</v>
          </cell>
        </row>
        <row r="869">
          <cell r="F869" t="str">
            <v/>
          </cell>
          <cell r="G869" t="str">
            <v/>
          </cell>
          <cell r="K869">
            <v>0</v>
          </cell>
          <cell r="L869">
            <v>0</v>
          </cell>
        </row>
        <row r="870">
          <cell r="F870" t="str">
            <v/>
          </cell>
          <cell r="G870" t="str">
            <v/>
          </cell>
          <cell r="K870">
            <v>0</v>
          </cell>
          <cell r="L870">
            <v>0</v>
          </cell>
        </row>
        <row r="871">
          <cell r="F871" t="str">
            <v/>
          </cell>
          <cell r="G871" t="str">
            <v/>
          </cell>
          <cell r="K871">
            <v>0</v>
          </cell>
          <cell r="L871">
            <v>0</v>
          </cell>
        </row>
        <row r="872">
          <cell r="F872" t="str">
            <v/>
          </cell>
          <cell r="G872" t="str">
            <v/>
          </cell>
          <cell r="K872">
            <v>0</v>
          </cell>
          <cell r="L872">
            <v>0</v>
          </cell>
        </row>
        <row r="873">
          <cell r="F873" t="str">
            <v/>
          </cell>
          <cell r="G873" t="str">
            <v/>
          </cell>
          <cell r="K873">
            <v>0</v>
          </cell>
          <cell r="L873">
            <v>0</v>
          </cell>
        </row>
        <row r="874">
          <cell r="F874" t="str">
            <v/>
          </cell>
          <cell r="G874" t="str">
            <v/>
          </cell>
          <cell r="K874">
            <v>0</v>
          </cell>
          <cell r="L874">
            <v>0</v>
          </cell>
        </row>
        <row r="875">
          <cell r="F875" t="str">
            <v/>
          </cell>
          <cell r="G875" t="str">
            <v/>
          </cell>
          <cell r="K875">
            <v>0</v>
          </cell>
          <cell r="L875">
            <v>0</v>
          </cell>
        </row>
        <row r="876">
          <cell r="F876" t="str">
            <v/>
          </cell>
          <cell r="G876" t="str">
            <v/>
          </cell>
          <cell r="K876">
            <v>0</v>
          </cell>
          <cell r="L876">
            <v>0</v>
          </cell>
        </row>
        <row r="877">
          <cell r="F877" t="str">
            <v/>
          </cell>
          <cell r="G877" t="str">
            <v/>
          </cell>
          <cell r="K877">
            <v>0</v>
          </cell>
          <cell r="L877">
            <v>0</v>
          </cell>
        </row>
        <row r="878">
          <cell r="F878" t="str">
            <v/>
          </cell>
          <cell r="G878" t="str">
            <v/>
          </cell>
          <cell r="K878">
            <v>0</v>
          </cell>
          <cell r="L878">
            <v>0</v>
          </cell>
        </row>
        <row r="879">
          <cell r="F879" t="str">
            <v/>
          </cell>
          <cell r="G879" t="str">
            <v/>
          </cell>
          <cell r="K879">
            <v>0</v>
          </cell>
          <cell r="L879">
            <v>0</v>
          </cell>
        </row>
        <row r="880">
          <cell r="F880" t="str">
            <v/>
          </cell>
          <cell r="G880" t="str">
            <v/>
          </cell>
          <cell r="K880">
            <v>0</v>
          </cell>
          <cell r="L880">
            <v>0</v>
          </cell>
        </row>
        <row r="881">
          <cell r="F881" t="str">
            <v/>
          </cell>
          <cell r="G881" t="str">
            <v/>
          </cell>
          <cell r="K881">
            <v>0</v>
          </cell>
          <cell r="L881">
            <v>0</v>
          </cell>
        </row>
        <row r="882">
          <cell r="F882" t="str">
            <v/>
          </cell>
          <cell r="G882" t="str">
            <v/>
          </cell>
          <cell r="K882">
            <v>0</v>
          </cell>
          <cell r="L882">
            <v>0</v>
          </cell>
        </row>
        <row r="883">
          <cell r="F883" t="str">
            <v/>
          </cell>
          <cell r="G883" t="str">
            <v/>
          </cell>
          <cell r="K883">
            <v>0</v>
          </cell>
          <cell r="L883">
            <v>0</v>
          </cell>
        </row>
        <row r="884">
          <cell r="F884" t="str">
            <v/>
          </cell>
          <cell r="G884" t="str">
            <v/>
          </cell>
          <cell r="K884">
            <v>0</v>
          </cell>
          <cell r="L884">
            <v>0</v>
          </cell>
        </row>
        <row r="885">
          <cell r="F885" t="str">
            <v/>
          </cell>
          <cell r="G885" t="str">
            <v/>
          </cell>
          <cell r="K885">
            <v>0</v>
          </cell>
          <cell r="L885">
            <v>0</v>
          </cell>
        </row>
        <row r="886">
          <cell r="F886" t="str">
            <v/>
          </cell>
          <cell r="G886" t="str">
            <v/>
          </cell>
          <cell r="K886">
            <v>0</v>
          </cell>
          <cell r="L886">
            <v>0</v>
          </cell>
        </row>
        <row r="887">
          <cell r="F887" t="str">
            <v/>
          </cell>
          <cell r="G887" t="str">
            <v/>
          </cell>
          <cell r="K887">
            <v>0</v>
          </cell>
          <cell r="L887">
            <v>0</v>
          </cell>
        </row>
        <row r="888">
          <cell r="F888" t="str">
            <v/>
          </cell>
          <cell r="G888" t="str">
            <v/>
          </cell>
          <cell r="K888">
            <v>0</v>
          </cell>
          <cell r="L888">
            <v>0</v>
          </cell>
        </row>
        <row r="889">
          <cell r="F889" t="str">
            <v/>
          </cell>
          <cell r="G889" t="str">
            <v/>
          </cell>
          <cell r="K889">
            <v>0</v>
          </cell>
          <cell r="L889">
            <v>0</v>
          </cell>
        </row>
        <row r="890">
          <cell r="F890" t="str">
            <v/>
          </cell>
          <cell r="G890" t="str">
            <v/>
          </cell>
          <cell r="K890">
            <v>0</v>
          </cell>
          <cell r="L890">
            <v>0</v>
          </cell>
        </row>
        <row r="891">
          <cell r="F891" t="str">
            <v/>
          </cell>
          <cell r="G891" t="str">
            <v/>
          </cell>
          <cell r="K891">
            <v>0</v>
          </cell>
          <cell r="L891">
            <v>0</v>
          </cell>
        </row>
        <row r="892">
          <cell r="F892" t="str">
            <v/>
          </cell>
          <cell r="G892" t="str">
            <v/>
          </cell>
          <cell r="K892">
            <v>0</v>
          </cell>
          <cell r="L892">
            <v>0</v>
          </cell>
        </row>
        <row r="893">
          <cell r="F893" t="str">
            <v/>
          </cell>
          <cell r="G893" t="str">
            <v/>
          </cell>
          <cell r="K893">
            <v>0</v>
          </cell>
          <cell r="L893">
            <v>0</v>
          </cell>
        </row>
        <row r="894">
          <cell r="F894" t="str">
            <v/>
          </cell>
          <cell r="G894" t="str">
            <v/>
          </cell>
          <cell r="K894">
            <v>0</v>
          </cell>
          <cell r="L894">
            <v>0</v>
          </cell>
        </row>
        <row r="895">
          <cell r="F895" t="str">
            <v/>
          </cell>
          <cell r="G895" t="str">
            <v/>
          </cell>
          <cell r="K895">
            <v>0</v>
          </cell>
          <cell r="L895">
            <v>0</v>
          </cell>
        </row>
        <row r="896">
          <cell r="F896" t="str">
            <v/>
          </cell>
          <cell r="G896" t="str">
            <v/>
          </cell>
          <cell r="K896">
            <v>0</v>
          </cell>
          <cell r="L896">
            <v>0</v>
          </cell>
        </row>
        <row r="897">
          <cell r="F897" t="str">
            <v/>
          </cell>
          <cell r="G897" t="str">
            <v/>
          </cell>
          <cell r="K897">
            <v>0</v>
          </cell>
          <cell r="L897">
            <v>0</v>
          </cell>
        </row>
        <row r="898">
          <cell r="F898" t="str">
            <v/>
          </cell>
          <cell r="G898" t="str">
            <v/>
          </cell>
          <cell r="K898">
            <v>0</v>
          </cell>
          <cell r="L898">
            <v>0</v>
          </cell>
        </row>
        <row r="899">
          <cell r="F899" t="str">
            <v/>
          </cell>
          <cell r="G899" t="str">
            <v/>
          </cell>
          <cell r="K899">
            <v>0</v>
          </cell>
          <cell r="L899">
            <v>0</v>
          </cell>
        </row>
        <row r="900">
          <cell r="F900" t="str">
            <v/>
          </cell>
          <cell r="G900" t="str">
            <v/>
          </cell>
          <cell r="K900">
            <v>0</v>
          </cell>
          <cell r="L900">
            <v>0</v>
          </cell>
        </row>
        <row r="901">
          <cell r="F901" t="str">
            <v/>
          </cell>
          <cell r="G901" t="str">
            <v/>
          </cell>
          <cell r="K901">
            <v>0</v>
          </cell>
          <cell r="L901">
            <v>0</v>
          </cell>
        </row>
        <row r="902">
          <cell r="F902" t="str">
            <v/>
          </cell>
          <cell r="G902" t="str">
            <v/>
          </cell>
          <cell r="K902">
            <v>0</v>
          </cell>
          <cell r="L902">
            <v>0</v>
          </cell>
        </row>
        <row r="903">
          <cell r="F903" t="str">
            <v/>
          </cell>
          <cell r="G903" t="str">
            <v/>
          </cell>
          <cell r="K903">
            <v>0</v>
          </cell>
          <cell r="L903">
            <v>0</v>
          </cell>
        </row>
        <row r="904">
          <cell r="F904" t="str">
            <v/>
          </cell>
          <cell r="G904" t="str">
            <v/>
          </cell>
          <cell r="K904">
            <v>0</v>
          </cell>
          <cell r="L904">
            <v>0</v>
          </cell>
        </row>
        <row r="905">
          <cell r="F905" t="str">
            <v/>
          </cell>
          <cell r="G905" t="str">
            <v/>
          </cell>
          <cell r="K905">
            <v>0</v>
          </cell>
          <cell r="L905">
            <v>0</v>
          </cell>
        </row>
        <row r="906">
          <cell r="F906" t="str">
            <v/>
          </cell>
          <cell r="G906" t="str">
            <v/>
          </cell>
          <cell r="K906">
            <v>0</v>
          </cell>
          <cell r="L906">
            <v>0</v>
          </cell>
        </row>
        <row r="907">
          <cell r="A907">
            <v>901</v>
          </cell>
          <cell r="C907" t="str">
            <v>Exempt</v>
          </cell>
          <cell r="F907" t="str">
            <v/>
          </cell>
          <cell r="G907" t="str">
            <v/>
          </cell>
          <cell r="J907" t="str">
            <v>z_</v>
          </cell>
          <cell r="K907">
            <v>0</v>
          </cell>
          <cell r="L907">
            <v>0</v>
          </cell>
        </row>
        <row r="908">
          <cell r="A908">
            <v>902</v>
          </cell>
          <cell r="C908" t="str">
            <v>Exempt</v>
          </cell>
          <cell r="F908" t="str">
            <v/>
          </cell>
          <cell r="G908" t="str">
            <v/>
          </cell>
          <cell r="J908" t="str">
            <v>z__</v>
          </cell>
          <cell r="K908">
            <v>0</v>
          </cell>
          <cell r="L908">
            <v>0</v>
          </cell>
        </row>
        <row r="909">
          <cell r="A909">
            <v>903</v>
          </cell>
          <cell r="C909" t="str">
            <v>Exempt</v>
          </cell>
          <cell r="F909" t="str">
            <v/>
          </cell>
          <cell r="G909" t="str">
            <v/>
          </cell>
          <cell r="J909" t="str">
            <v>z___</v>
          </cell>
          <cell r="K909">
            <v>0</v>
          </cell>
          <cell r="L909">
            <v>0</v>
          </cell>
        </row>
        <row r="910">
          <cell r="A910">
            <v>904</v>
          </cell>
          <cell r="C910" t="str">
            <v>Exempt</v>
          </cell>
          <cell r="F910" t="str">
            <v/>
          </cell>
          <cell r="G910" t="str">
            <v/>
          </cell>
          <cell r="J910" t="str">
            <v>z____</v>
          </cell>
          <cell r="K910">
            <v>0</v>
          </cell>
          <cell r="L910">
            <v>0</v>
          </cell>
        </row>
        <row r="911">
          <cell r="A911">
            <v>905</v>
          </cell>
          <cell r="C911" t="str">
            <v>Exempt</v>
          </cell>
          <cell r="F911" t="str">
            <v/>
          </cell>
          <cell r="G911" t="str">
            <v/>
          </cell>
          <cell r="J911" t="str">
            <v>z_____</v>
          </cell>
          <cell r="K911">
            <v>0</v>
          </cell>
          <cell r="L911">
            <v>0</v>
          </cell>
        </row>
        <row r="912">
          <cell r="A912">
            <v>906</v>
          </cell>
          <cell r="C912" t="str">
            <v>Exempt</v>
          </cell>
          <cell r="F912" t="str">
            <v/>
          </cell>
          <cell r="G912" t="str">
            <v/>
          </cell>
          <cell r="J912" t="str">
            <v>z______</v>
          </cell>
          <cell r="K912">
            <v>0</v>
          </cell>
          <cell r="L912">
            <v>0</v>
          </cell>
        </row>
        <row r="913">
          <cell r="A913">
            <v>907</v>
          </cell>
          <cell r="C913" t="str">
            <v>Exempt</v>
          </cell>
          <cell r="F913" t="str">
            <v/>
          </cell>
          <cell r="G913" t="str">
            <v/>
          </cell>
          <cell r="J913" t="str">
            <v>z_______</v>
          </cell>
          <cell r="K913">
            <v>0</v>
          </cell>
          <cell r="L913">
            <v>0</v>
          </cell>
        </row>
        <row r="914">
          <cell r="A914">
            <v>908</v>
          </cell>
          <cell r="C914" t="str">
            <v>Exempt</v>
          </cell>
          <cell r="F914" t="str">
            <v/>
          </cell>
          <cell r="G914" t="str">
            <v/>
          </cell>
          <cell r="J914" t="str">
            <v>z________</v>
          </cell>
          <cell r="K914">
            <v>0</v>
          </cell>
          <cell r="L914">
            <v>0</v>
          </cell>
        </row>
        <row r="915">
          <cell r="A915">
            <v>909</v>
          </cell>
          <cell r="C915" t="str">
            <v>Exempt</v>
          </cell>
          <cell r="F915" t="str">
            <v/>
          </cell>
          <cell r="G915" t="str">
            <v/>
          </cell>
          <cell r="J915" t="str">
            <v>z_________</v>
          </cell>
          <cell r="K915">
            <v>0</v>
          </cell>
          <cell r="L915">
            <v>0</v>
          </cell>
        </row>
        <row r="916">
          <cell r="A916">
            <v>910</v>
          </cell>
          <cell r="C916" t="str">
            <v>Exempt</v>
          </cell>
          <cell r="F916" t="str">
            <v/>
          </cell>
          <cell r="G916" t="str">
            <v/>
          </cell>
          <cell r="J916" t="str">
            <v>z__________</v>
          </cell>
          <cell r="K916">
            <v>0</v>
          </cell>
          <cell r="L916">
            <v>0</v>
          </cell>
        </row>
        <row r="917">
          <cell r="A917">
            <v>911</v>
          </cell>
          <cell r="C917" t="str">
            <v>Exempt</v>
          </cell>
          <cell r="F917" t="str">
            <v/>
          </cell>
          <cell r="G917" t="str">
            <v/>
          </cell>
          <cell r="J917" t="str">
            <v>z___________</v>
          </cell>
          <cell r="K917">
            <v>0</v>
          </cell>
          <cell r="L917">
            <v>0</v>
          </cell>
        </row>
        <row r="918">
          <cell r="A918">
            <v>912</v>
          </cell>
          <cell r="C918" t="str">
            <v>Exempt</v>
          </cell>
          <cell r="F918" t="str">
            <v/>
          </cell>
          <cell r="G918" t="str">
            <v/>
          </cell>
          <cell r="J918" t="str">
            <v>z____________</v>
          </cell>
          <cell r="K918">
            <v>0</v>
          </cell>
          <cell r="L918">
            <v>0</v>
          </cell>
        </row>
        <row r="919">
          <cell r="A919">
            <v>913</v>
          </cell>
          <cell r="C919" t="str">
            <v>Exempt</v>
          </cell>
          <cell r="F919" t="str">
            <v/>
          </cell>
          <cell r="G919" t="str">
            <v/>
          </cell>
          <cell r="J919" t="str">
            <v>z_____________</v>
          </cell>
          <cell r="K919">
            <v>0</v>
          </cell>
          <cell r="L919">
            <v>0</v>
          </cell>
        </row>
        <row r="920">
          <cell r="A920">
            <v>914</v>
          </cell>
          <cell r="C920" t="str">
            <v>Exempt</v>
          </cell>
          <cell r="F920" t="str">
            <v/>
          </cell>
          <cell r="G920" t="str">
            <v/>
          </cell>
          <cell r="J920" t="str">
            <v>z______________</v>
          </cell>
          <cell r="K920">
            <v>0</v>
          </cell>
          <cell r="L920">
            <v>0</v>
          </cell>
        </row>
        <row r="921">
          <cell r="A921">
            <v>915</v>
          </cell>
          <cell r="C921" t="str">
            <v>Exempt</v>
          </cell>
          <cell r="F921" t="str">
            <v/>
          </cell>
          <cell r="G921" t="str">
            <v/>
          </cell>
          <cell r="J921" t="str">
            <v>z_______________</v>
          </cell>
          <cell r="K921">
            <v>0</v>
          </cell>
          <cell r="L921">
            <v>0</v>
          </cell>
        </row>
        <row r="922">
          <cell r="A922">
            <v>916</v>
          </cell>
          <cell r="C922" t="str">
            <v>Exempt</v>
          </cell>
          <cell r="F922" t="str">
            <v/>
          </cell>
          <cell r="G922" t="str">
            <v/>
          </cell>
          <cell r="J922" t="str">
            <v>z________________</v>
          </cell>
          <cell r="K922">
            <v>0</v>
          </cell>
          <cell r="L922">
            <v>0</v>
          </cell>
        </row>
        <row r="923">
          <cell r="A923">
            <v>917</v>
          </cell>
          <cell r="C923" t="str">
            <v>Exempt</v>
          </cell>
          <cell r="F923" t="str">
            <v/>
          </cell>
          <cell r="G923" t="str">
            <v/>
          </cell>
          <cell r="J923" t="str">
            <v>z_________________</v>
          </cell>
          <cell r="K923">
            <v>0</v>
          </cell>
          <cell r="L923">
            <v>0</v>
          </cell>
        </row>
        <row r="924">
          <cell r="A924">
            <v>918</v>
          </cell>
          <cell r="C924" t="str">
            <v>Exempt</v>
          </cell>
          <cell r="F924" t="str">
            <v/>
          </cell>
          <cell r="G924" t="str">
            <v/>
          </cell>
          <cell r="J924" t="str">
            <v>z__________________</v>
          </cell>
          <cell r="K924">
            <v>0</v>
          </cell>
          <cell r="L924">
            <v>0</v>
          </cell>
        </row>
        <row r="925">
          <cell r="A925">
            <v>919</v>
          </cell>
          <cell r="C925" t="str">
            <v>Exempt</v>
          </cell>
          <cell r="F925" t="str">
            <v/>
          </cell>
          <cell r="G925" t="str">
            <v/>
          </cell>
          <cell r="J925" t="str">
            <v>z___________________</v>
          </cell>
          <cell r="K925">
            <v>0</v>
          </cell>
          <cell r="L925">
            <v>0</v>
          </cell>
        </row>
        <row r="926">
          <cell r="A926">
            <v>920</v>
          </cell>
          <cell r="C926" t="str">
            <v>Exempt</v>
          </cell>
          <cell r="F926" t="str">
            <v/>
          </cell>
          <cell r="G926" t="str">
            <v/>
          </cell>
          <cell r="J926" t="str">
            <v>z____________________</v>
          </cell>
          <cell r="K926">
            <v>0</v>
          </cell>
          <cell r="L926">
            <v>0</v>
          </cell>
        </row>
        <row r="927">
          <cell r="A927">
            <v>921</v>
          </cell>
          <cell r="C927" t="str">
            <v>Exempt</v>
          </cell>
          <cell r="F927" t="str">
            <v/>
          </cell>
          <cell r="G927" t="str">
            <v/>
          </cell>
          <cell r="J927" t="str">
            <v>z_____________________</v>
          </cell>
          <cell r="K927">
            <v>0</v>
          </cell>
          <cell r="L927">
            <v>0</v>
          </cell>
        </row>
        <row r="928">
          <cell r="A928">
            <v>922</v>
          </cell>
          <cell r="C928" t="str">
            <v>Exempt</v>
          </cell>
          <cell r="F928" t="str">
            <v/>
          </cell>
          <cell r="G928" t="str">
            <v/>
          </cell>
          <cell r="J928" t="str">
            <v>z______________________</v>
          </cell>
          <cell r="K928">
            <v>0</v>
          </cell>
          <cell r="L928">
            <v>0</v>
          </cell>
        </row>
        <row r="929">
          <cell r="A929">
            <v>923</v>
          </cell>
          <cell r="C929" t="str">
            <v>Exempt</v>
          </cell>
          <cell r="F929" t="str">
            <v/>
          </cell>
          <cell r="G929" t="str">
            <v/>
          </cell>
          <cell r="J929" t="str">
            <v>z________________________</v>
          </cell>
          <cell r="K929">
            <v>0</v>
          </cell>
          <cell r="L929">
            <v>0</v>
          </cell>
        </row>
        <row r="930">
          <cell r="A930">
            <v>924</v>
          </cell>
          <cell r="C930" t="str">
            <v>Exempt</v>
          </cell>
          <cell r="F930" t="str">
            <v/>
          </cell>
          <cell r="G930" t="str">
            <v/>
          </cell>
          <cell r="J930" t="str">
            <v>z_________________________</v>
          </cell>
          <cell r="K930">
            <v>0</v>
          </cell>
          <cell r="L930">
            <v>0</v>
          </cell>
        </row>
        <row r="931">
          <cell r="A931">
            <v>925</v>
          </cell>
          <cell r="C931" t="str">
            <v>Exempt</v>
          </cell>
          <cell r="F931" t="str">
            <v/>
          </cell>
          <cell r="G931" t="str">
            <v/>
          </cell>
          <cell r="J931" t="str">
            <v>z__________________________</v>
          </cell>
          <cell r="K931">
            <v>0</v>
          </cell>
          <cell r="L931">
            <v>0</v>
          </cell>
        </row>
        <row r="932">
          <cell r="A932">
            <v>926</v>
          </cell>
          <cell r="C932" t="str">
            <v>Exempt</v>
          </cell>
          <cell r="F932" t="str">
            <v/>
          </cell>
          <cell r="G932" t="str">
            <v/>
          </cell>
          <cell r="J932" t="str">
            <v>z___________________________</v>
          </cell>
          <cell r="K932">
            <v>0</v>
          </cell>
          <cell r="L932">
            <v>0</v>
          </cell>
        </row>
        <row r="933">
          <cell r="A933">
            <v>927</v>
          </cell>
          <cell r="C933" t="str">
            <v>Exempt</v>
          </cell>
          <cell r="F933" t="str">
            <v/>
          </cell>
          <cell r="G933" t="str">
            <v/>
          </cell>
          <cell r="J933" t="str">
            <v>z____________________________</v>
          </cell>
          <cell r="K933">
            <v>0</v>
          </cell>
          <cell r="L933">
            <v>0</v>
          </cell>
        </row>
        <row r="934">
          <cell r="A934">
            <v>928</v>
          </cell>
          <cell r="C934" t="str">
            <v>Exempt</v>
          </cell>
          <cell r="F934" t="str">
            <v/>
          </cell>
          <cell r="G934" t="str">
            <v/>
          </cell>
          <cell r="J934" t="str">
            <v>z_____________________________</v>
          </cell>
          <cell r="K934">
            <v>0</v>
          </cell>
          <cell r="L934">
            <v>0</v>
          </cell>
        </row>
        <row r="935">
          <cell r="A935">
            <v>929</v>
          </cell>
          <cell r="C935" t="str">
            <v>Exempt</v>
          </cell>
          <cell r="F935" t="str">
            <v/>
          </cell>
          <cell r="G935" t="str">
            <v/>
          </cell>
          <cell r="J935" t="str">
            <v>z______________________________</v>
          </cell>
          <cell r="K935">
            <v>0</v>
          </cell>
          <cell r="L935">
            <v>0</v>
          </cell>
        </row>
        <row r="936">
          <cell r="A936">
            <v>930</v>
          </cell>
          <cell r="C936" t="str">
            <v>Exempt</v>
          </cell>
          <cell r="F936" t="str">
            <v/>
          </cell>
          <cell r="G936" t="str">
            <v/>
          </cell>
          <cell r="J936" t="str">
            <v>z_______________________________</v>
          </cell>
          <cell r="K936">
            <v>0</v>
          </cell>
          <cell r="L936">
            <v>0</v>
          </cell>
        </row>
        <row r="937">
          <cell r="A937">
            <v>931</v>
          </cell>
          <cell r="C937" t="str">
            <v>Exempt</v>
          </cell>
          <cell r="F937" t="str">
            <v/>
          </cell>
          <cell r="G937" t="str">
            <v/>
          </cell>
          <cell r="J937" t="str">
            <v>z________________________________</v>
          </cell>
          <cell r="K937">
            <v>0</v>
          </cell>
          <cell r="L937">
            <v>0</v>
          </cell>
        </row>
        <row r="938">
          <cell r="A938">
            <v>932</v>
          </cell>
          <cell r="C938" t="str">
            <v>Exempt</v>
          </cell>
          <cell r="F938" t="str">
            <v/>
          </cell>
          <cell r="G938" t="str">
            <v/>
          </cell>
          <cell r="J938" t="str">
            <v>z_________________________________</v>
          </cell>
          <cell r="K938">
            <v>0</v>
          </cell>
          <cell r="L938">
            <v>0</v>
          </cell>
        </row>
        <row r="939">
          <cell r="F939" t="str">
            <v/>
          </cell>
          <cell r="G939" t="str">
            <v/>
          </cell>
          <cell r="K939">
            <v>0</v>
          </cell>
          <cell r="L939">
            <v>0</v>
          </cell>
        </row>
        <row r="940">
          <cell r="F940" t="str">
            <v/>
          </cell>
          <cell r="G940" t="str">
            <v/>
          </cell>
          <cell r="K940">
            <v>0</v>
          </cell>
          <cell r="L940">
            <v>0</v>
          </cell>
        </row>
        <row r="941">
          <cell r="F941" t="str">
            <v/>
          </cell>
          <cell r="G941" t="str">
            <v/>
          </cell>
          <cell r="K941">
            <v>0</v>
          </cell>
          <cell r="L941">
            <v>0</v>
          </cell>
        </row>
        <row r="942">
          <cell r="F942" t="str">
            <v/>
          </cell>
          <cell r="G942" t="str">
            <v/>
          </cell>
          <cell r="K942">
            <v>0</v>
          </cell>
          <cell r="L942">
            <v>0</v>
          </cell>
        </row>
        <row r="943">
          <cell r="F943" t="str">
            <v/>
          </cell>
          <cell r="G943" t="str">
            <v/>
          </cell>
          <cell r="K943">
            <v>0</v>
          </cell>
          <cell r="L943">
            <v>0</v>
          </cell>
        </row>
        <row r="944">
          <cell r="F944" t="str">
            <v/>
          </cell>
          <cell r="G944" t="str">
            <v/>
          </cell>
          <cell r="K944">
            <v>0</v>
          </cell>
          <cell r="L944">
            <v>0</v>
          </cell>
        </row>
        <row r="945">
          <cell r="F945" t="str">
            <v/>
          </cell>
          <cell r="G945" t="str">
            <v/>
          </cell>
          <cell r="K945">
            <v>0</v>
          </cell>
          <cell r="L945">
            <v>0</v>
          </cell>
        </row>
        <row r="946">
          <cell r="F946" t="str">
            <v/>
          </cell>
          <cell r="G946" t="str">
            <v/>
          </cell>
          <cell r="K946">
            <v>0</v>
          </cell>
          <cell r="L946">
            <v>0</v>
          </cell>
        </row>
        <row r="947">
          <cell r="F947" t="str">
            <v/>
          </cell>
          <cell r="G947" t="str">
            <v/>
          </cell>
          <cell r="K947">
            <v>0</v>
          </cell>
          <cell r="L947">
            <v>0</v>
          </cell>
        </row>
        <row r="948">
          <cell r="F948" t="str">
            <v/>
          </cell>
          <cell r="G948" t="str">
            <v/>
          </cell>
          <cell r="K948">
            <v>0</v>
          </cell>
          <cell r="L948">
            <v>0</v>
          </cell>
        </row>
        <row r="949">
          <cell r="F949" t="str">
            <v/>
          </cell>
          <cell r="G949" t="str">
            <v/>
          </cell>
          <cell r="K949">
            <v>0</v>
          </cell>
          <cell r="L949">
            <v>0</v>
          </cell>
        </row>
        <row r="950">
          <cell r="F950" t="str">
            <v/>
          </cell>
          <cell r="G950" t="str">
            <v/>
          </cell>
          <cell r="K950">
            <v>0</v>
          </cell>
          <cell r="L950">
            <v>0</v>
          </cell>
        </row>
        <row r="951">
          <cell r="F951" t="str">
            <v/>
          </cell>
          <cell r="G951" t="str">
            <v/>
          </cell>
          <cell r="K951">
            <v>0</v>
          </cell>
          <cell r="L951">
            <v>0</v>
          </cell>
        </row>
        <row r="952">
          <cell r="F952" t="str">
            <v/>
          </cell>
          <cell r="G952" t="str">
            <v/>
          </cell>
          <cell r="K952">
            <v>0</v>
          </cell>
          <cell r="L952">
            <v>0</v>
          </cell>
        </row>
        <row r="953">
          <cell r="F953" t="str">
            <v/>
          </cell>
          <cell r="G953" t="str">
            <v/>
          </cell>
          <cell r="K953">
            <v>0</v>
          </cell>
          <cell r="L953">
            <v>0</v>
          </cell>
        </row>
        <row r="954">
          <cell r="F954" t="str">
            <v/>
          </cell>
          <cell r="G954" t="str">
            <v/>
          </cell>
          <cell r="K954">
            <v>0</v>
          </cell>
          <cell r="L954">
            <v>0</v>
          </cell>
        </row>
        <row r="955">
          <cell r="F955" t="str">
            <v/>
          </cell>
          <cell r="G955" t="str">
            <v/>
          </cell>
          <cell r="K955">
            <v>0</v>
          </cell>
          <cell r="L955">
            <v>0</v>
          </cell>
        </row>
        <row r="956">
          <cell r="F956" t="str">
            <v/>
          </cell>
          <cell r="G956" t="str">
            <v/>
          </cell>
          <cell r="K956">
            <v>0</v>
          </cell>
          <cell r="L956">
            <v>0</v>
          </cell>
        </row>
        <row r="957">
          <cell r="F957" t="str">
            <v/>
          </cell>
          <cell r="G957" t="str">
            <v/>
          </cell>
          <cell r="K957">
            <v>0</v>
          </cell>
          <cell r="L957">
            <v>0</v>
          </cell>
        </row>
        <row r="958">
          <cell r="F958" t="str">
            <v/>
          </cell>
          <cell r="G958" t="str">
            <v/>
          </cell>
          <cell r="K958">
            <v>0</v>
          </cell>
          <cell r="L958">
            <v>0</v>
          </cell>
        </row>
        <row r="959">
          <cell r="F959" t="str">
            <v/>
          </cell>
          <cell r="G959" t="str">
            <v/>
          </cell>
          <cell r="K959">
            <v>0</v>
          </cell>
          <cell r="L959">
            <v>0</v>
          </cell>
        </row>
        <row r="960">
          <cell r="F960" t="str">
            <v/>
          </cell>
          <cell r="G960" t="str">
            <v/>
          </cell>
          <cell r="K960">
            <v>0</v>
          </cell>
          <cell r="L960">
            <v>0</v>
          </cell>
        </row>
        <row r="961">
          <cell r="F961" t="str">
            <v/>
          </cell>
          <cell r="G961" t="str">
            <v/>
          </cell>
          <cell r="K961">
            <v>0</v>
          </cell>
          <cell r="L961">
            <v>0</v>
          </cell>
        </row>
        <row r="962">
          <cell r="F962" t="str">
            <v/>
          </cell>
          <cell r="G962" t="str">
            <v/>
          </cell>
          <cell r="K962">
            <v>0</v>
          </cell>
          <cell r="L962">
            <v>0</v>
          </cell>
        </row>
        <row r="963">
          <cell r="F963" t="str">
            <v/>
          </cell>
          <cell r="G963" t="str">
            <v/>
          </cell>
          <cell r="K963">
            <v>0</v>
          </cell>
          <cell r="L963">
            <v>0</v>
          </cell>
        </row>
        <row r="964">
          <cell r="F964" t="str">
            <v/>
          </cell>
          <cell r="G964" t="str">
            <v/>
          </cell>
          <cell r="K964">
            <v>0</v>
          </cell>
          <cell r="L964">
            <v>0</v>
          </cell>
        </row>
        <row r="965">
          <cell r="F965" t="str">
            <v/>
          </cell>
          <cell r="G965" t="str">
            <v/>
          </cell>
          <cell r="K965">
            <v>0</v>
          </cell>
          <cell r="L965">
            <v>0</v>
          </cell>
        </row>
        <row r="966">
          <cell r="F966" t="str">
            <v/>
          </cell>
          <cell r="G966" t="str">
            <v/>
          </cell>
          <cell r="K966">
            <v>0</v>
          </cell>
          <cell r="L966">
            <v>0</v>
          </cell>
        </row>
        <row r="967">
          <cell r="F967" t="str">
            <v/>
          </cell>
          <cell r="G967" t="str">
            <v/>
          </cell>
          <cell r="K967">
            <v>0</v>
          </cell>
          <cell r="L967">
            <v>0</v>
          </cell>
        </row>
        <row r="968">
          <cell r="F968" t="str">
            <v/>
          </cell>
          <cell r="G968" t="str">
            <v/>
          </cell>
          <cell r="K968">
            <v>0</v>
          </cell>
          <cell r="L968">
            <v>0</v>
          </cell>
        </row>
        <row r="969">
          <cell r="F969" t="str">
            <v/>
          </cell>
          <cell r="G969" t="str">
            <v/>
          </cell>
          <cell r="K969">
            <v>0</v>
          </cell>
          <cell r="L969">
            <v>0</v>
          </cell>
        </row>
        <row r="970">
          <cell r="F970" t="str">
            <v/>
          </cell>
          <cell r="G970" t="str">
            <v/>
          </cell>
          <cell r="K970">
            <v>0</v>
          </cell>
          <cell r="L970">
            <v>0</v>
          </cell>
        </row>
        <row r="971">
          <cell r="F971" t="str">
            <v/>
          </cell>
          <cell r="G971" t="str">
            <v/>
          </cell>
          <cell r="K971">
            <v>0</v>
          </cell>
          <cell r="L971">
            <v>0</v>
          </cell>
        </row>
        <row r="972">
          <cell r="F972" t="str">
            <v/>
          </cell>
          <cell r="G972" t="str">
            <v/>
          </cell>
          <cell r="K972">
            <v>0</v>
          </cell>
          <cell r="L972">
            <v>0</v>
          </cell>
        </row>
        <row r="973">
          <cell r="F973" t="str">
            <v/>
          </cell>
          <cell r="G973" t="str">
            <v/>
          </cell>
          <cell r="K973">
            <v>0</v>
          </cell>
          <cell r="L973">
            <v>0</v>
          </cell>
        </row>
        <row r="974">
          <cell r="F974" t="str">
            <v/>
          </cell>
          <cell r="G974" t="str">
            <v/>
          </cell>
          <cell r="K974">
            <v>0</v>
          </cell>
          <cell r="L974">
            <v>0</v>
          </cell>
        </row>
        <row r="975">
          <cell r="F975" t="str">
            <v/>
          </cell>
          <cell r="G975" t="str">
            <v/>
          </cell>
          <cell r="K975">
            <v>0</v>
          </cell>
          <cell r="L975">
            <v>0</v>
          </cell>
        </row>
        <row r="976">
          <cell r="F976" t="str">
            <v/>
          </cell>
          <cell r="G976" t="str">
            <v/>
          </cell>
          <cell r="K976">
            <v>0</v>
          </cell>
          <cell r="L976">
            <v>0</v>
          </cell>
        </row>
        <row r="977">
          <cell r="F977" t="str">
            <v/>
          </cell>
          <cell r="G977" t="str">
            <v/>
          </cell>
          <cell r="K977">
            <v>0</v>
          </cell>
          <cell r="L977">
            <v>0</v>
          </cell>
        </row>
        <row r="978">
          <cell r="F978" t="str">
            <v/>
          </cell>
          <cell r="G978" t="str">
            <v/>
          </cell>
          <cell r="K978">
            <v>0</v>
          </cell>
          <cell r="L978">
            <v>0</v>
          </cell>
        </row>
        <row r="979">
          <cell r="F979" t="str">
            <v/>
          </cell>
          <cell r="G979" t="str">
            <v/>
          </cell>
          <cell r="K979">
            <v>0</v>
          </cell>
          <cell r="L979">
            <v>0</v>
          </cell>
        </row>
        <row r="980">
          <cell r="F980" t="str">
            <v/>
          </cell>
          <cell r="G980" t="str">
            <v/>
          </cell>
          <cell r="K980">
            <v>0</v>
          </cell>
          <cell r="L980">
            <v>0</v>
          </cell>
        </row>
        <row r="981">
          <cell r="F981" t="str">
            <v/>
          </cell>
          <cell r="G981" t="str">
            <v/>
          </cell>
          <cell r="K981">
            <v>0</v>
          </cell>
          <cell r="L981">
            <v>0</v>
          </cell>
        </row>
        <row r="982">
          <cell r="F982" t="str">
            <v/>
          </cell>
          <cell r="G982" t="str">
            <v/>
          </cell>
          <cell r="K982">
            <v>0</v>
          </cell>
          <cell r="L982">
            <v>0</v>
          </cell>
        </row>
        <row r="983">
          <cell r="F983" t="str">
            <v/>
          </cell>
          <cell r="G983" t="str">
            <v/>
          </cell>
          <cell r="K983">
            <v>0</v>
          </cell>
          <cell r="L983">
            <v>0</v>
          </cell>
        </row>
        <row r="984">
          <cell r="F984" t="str">
            <v/>
          </cell>
          <cell r="G984" t="str">
            <v/>
          </cell>
          <cell r="K984">
            <v>0</v>
          </cell>
          <cell r="L984">
            <v>0</v>
          </cell>
        </row>
        <row r="985">
          <cell r="F985" t="str">
            <v/>
          </cell>
          <cell r="G985" t="str">
            <v/>
          </cell>
          <cell r="K985">
            <v>0</v>
          </cell>
          <cell r="L985">
            <v>0</v>
          </cell>
        </row>
        <row r="986">
          <cell r="F986" t="str">
            <v/>
          </cell>
          <cell r="G986" t="str">
            <v/>
          </cell>
          <cell r="K986">
            <v>0</v>
          </cell>
          <cell r="L986">
            <v>0</v>
          </cell>
        </row>
        <row r="987">
          <cell r="F987" t="str">
            <v/>
          </cell>
          <cell r="G987" t="str">
            <v/>
          </cell>
          <cell r="K987">
            <v>0</v>
          </cell>
          <cell r="L987">
            <v>0</v>
          </cell>
        </row>
        <row r="988">
          <cell r="F988" t="str">
            <v/>
          </cell>
          <cell r="G988" t="str">
            <v/>
          </cell>
          <cell r="K988">
            <v>0</v>
          </cell>
          <cell r="L988">
            <v>0</v>
          </cell>
        </row>
        <row r="989">
          <cell r="F989" t="str">
            <v/>
          </cell>
          <cell r="G989" t="str">
            <v/>
          </cell>
          <cell r="K989">
            <v>0</v>
          </cell>
          <cell r="L989">
            <v>0</v>
          </cell>
        </row>
        <row r="990">
          <cell r="F990" t="str">
            <v/>
          </cell>
          <cell r="G990" t="str">
            <v/>
          </cell>
          <cell r="K990">
            <v>0</v>
          </cell>
          <cell r="L990">
            <v>0</v>
          </cell>
        </row>
        <row r="991">
          <cell r="F991" t="str">
            <v/>
          </cell>
          <cell r="G991" t="str">
            <v/>
          </cell>
          <cell r="K991">
            <v>0</v>
          </cell>
          <cell r="L991">
            <v>0</v>
          </cell>
        </row>
        <row r="992">
          <cell r="F992" t="str">
            <v/>
          </cell>
          <cell r="G992" t="str">
            <v/>
          </cell>
          <cell r="K992">
            <v>0</v>
          </cell>
          <cell r="L992">
            <v>0</v>
          </cell>
        </row>
        <row r="993">
          <cell r="F993" t="str">
            <v/>
          </cell>
          <cell r="G993" t="str">
            <v/>
          </cell>
          <cell r="K993">
            <v>0</v>
          </cell>
          <cell r="L993">
            <v>0</v>
          </cell>
        </row>
        <row r="994">
          <cell r="F994" t="str">
            <v/>
          </cell>
          <cell r="G994" t="str">
            <v/>
          </cell>
          <cell r="K994">
            <v>0</v>
          </cell>
          <cell r="L994">
            <v>0</v>
          </cell>
        </row>
        <row r="995">
          <cell r="F995" t="str">
            <v/>
          </cell>
          <cell r="G995" t="str">
            <v/>
          </cell>
          <cell r="K995">
            <v>0</v>
          </cell>
          <cell r="L995">
            <v>0</v>
          </cell>
        </row>
        <row r="996">
          <cell r="F996" t="str">
            <v/>
          </cell>
          <cell r="G996" t="str">
            <v/>
          </cell>
          <cell r="K996">
            <v>0</v>
          </cell>
          <cell r="L996">
            <v>0</v>
          </cell>
        </row>
        <row r="997">
          <cell r="F997" t="str">
            <v/>
          </cell>
          <cell r="G997" t="str">
            <v/>
          </cell>
          <cell r="K997">
            <v>0</v>
          </cell>
          <cell r="L997">
            <v>0</v>
          </cell>
        </row>
        <row r="998">
          <cell r="F998" t="str">
            <v/>
          </cell>
          <cell r="G998" t="str">
            <v/>
          </cell>
          <cell r="K998">
            <v>0</v>
          </cell>
          <cell r="L998">
            <v>0</v>
          </cell>
        </row>
        <row r="999">
          <cell r="F999" t="str">
            <v/>
          </cell>
          <cell r="G999" t="str">
            <v/>
          </cell>
          <cell r="K999">
            <v>0</v>
          </cell>
          <cell r="L999">
            <v>0</v>
          </cell>
        </row>
        <row r="1000">
          <cell r="F1000" t="str">
            <v/>
          </cell>
          <cell r="G1000" t="str">
            <v/>
          </cell>
          <cell r="K1000">
            <v>0</v>
          </cell>
          <cell r="L1000">
            <v>0</v>
          </cell>
        </row>
        <row r="1001">
          <cell r="F1001" t="str">
            <v/>
          </cell>
          <cell r="G1001" t="str">
            <v/>
          </cell>
          <cell r="K1001">
            <v>0</v>
          </cell>
          <cell r="L1001">
            <v>0</v>
          </cell>
        </row>
        <row r="1002">
          <cell r="F1002" t="str">
            <v/>
          </cell>
          <cell r="G1002" t="str">
            <v/>
          </cell>
          <cell r="K1002">
            <v>0</v>
          </cell>
          <cell r="L1002">
            <v>0</v>
          </cell>
        </row>
        <row r="1003">
          <cell r="F1003" t="str">
            <v/>
          </cell>
          <cell r="G1003" t="str">
            <v/>
          </cell>
          <cell r="K1003">
            <v>0</v>
          </cell>
          <cell r="L1003">
            <v>0</v>
          </cell>
        </row>
        <row r="1004">
          <cell r="A1004">
            <v>999</v>
          </cell>
          <cell r="C1004" t="str">
            <v>Exempt</v>
          </cell>
          <cell r="D1004" t="str">
            <v/>
          </cell>
          <cell r="E1004" t="str">
            <v/>
          </cell>
          <cell r="F1004" t="str">
            <v/>
          </cell>
          <cell r="G1004" t="str">
            <v/>
          </cell>
          <cell r="J1004" t="str">
            <v/>
          </cell>
          <cell r="K1004">
            <v>0</v>
          </cell>
          <cell r="L1004">
            <v>0</v>
          </cell>
        </row>
      </sheetData>
      <sheetData sheetId="17">
        <row r="15">
          <cell r="E15" t="str">
            <v>Dossard</v>
          </cell>
          <cell r="F15" t="str">
            <v>Nom prénom</v>
          </cell>
          <cell r="G15" t="str">
            <v>Points</v>
          </cell>
          <cell r="H15" t="str">
            <v>Clt</v>
          </cell>
          <cell r="I15" t="str">
            <v>Date naissance</v>
          </cell>
          <cell r="J15" t="str">
            <v>Club, Comité ou Ligue</v>
          </cell>
        </row>
        <row r="16">
          <cell r="E16">
            <v>1</v>
          </cell>
          <cell r="F16" t="str">
            <v>HASSAN Hakeem</v>
          </cell>
          <cell r="G16">
            <v>2585</v>
          </cell>
          <cell r="H16" t="str">
            <v>N° 148</v>
          </cell>
          <cell r="I16" t="str">
            <v/>
          </cell>
          <cell r="J16" t="str">
            <v>U.S. VERN</v>
          </cell>
        </row>
        <row r="17">
          <cell r="E17">
            <v>2</v>
          </cell>
          <cell r="F17" t="str">
            <v>LI Yong</v>
          </cell>
          <cell r="G17">
            <v>2554</v>
          </cell>
          <cell r="H17" t="str">
            <v>N° 167</v>
          </cell>
          <cell r="I17" t="str">
            <v/>
          </cell>
          <cell r="J17" t="str">
            <v>ASSOC. TENNIS DE TABLE DU HAVRE</v>
          </cell>
        </row>
        <row r="18">
          <cell r="E18">
            <v>3</v>
          </cell>
          <cell r="F18" t="str">
            <v>NOVARRE Julien</v>
          </cell>
          <cell r="G18">
            <v>2432</v>
          </cell>
          <cell r="H18" t="str">
            <v>N° 252</v>
          </cell>
          <cell r="I18" t="str">
            <v/>
          </cell>
          <cell r="J18" t="str">
            <v>SPO ROUEN Tennis de Table</v>
          </cell>
        </row>
        <row r="19">
          <cell r="E19">
            <v>4</v>
          </cell>
          <cell r="F19" t="str">
            <v>GUEYE Mohamed</v>
          </cell>
          <cell r="G19">
            <v>2291</v>
          </cell>
          <cell r="H19" t="str">
            <v>N° 397</v>
          </cell>
          <cell r="I19" t="str">
            <v/>
          </cell>
          <cell r="J19" t="str">
            <v>SPO ROUEN Tennis de Table</v>
          </cell>
        </row>
        <row r="20">
          <cell r="E20">
            <v>5</v>
          </cell>
          <cell r="F20" t="str">
            <v>DUPONT Bastien</v>
          </cell>
          <cell r="G20">
            <v>2165</v>
          </cell>
          <cell r="H20" t="str">
            <v>N° 624</v>
          </cell>
          <cell r="I20" t="str">
            <v/>
          </cell>
          <cell r="J20" t="str">
            <v>LEERS OMNISPORT STT</v>
          </cell>
        </row>
        <row r="21">
          <cell r="E21">
            <v>6</v>
          </cell>
          <cell r="F21" t="str">
            <v>MESSARRA Maxime</v>
          </cell>
          <cell r="G21">
            <v>2139</v>
          </cell>
          <cell r="H21" t="str">
            <v>N° 701</v>
          </cell>
          <cell r="I21" t="str">
            <v/>
          </cell>
          <cell r="J21" t="str">
            <v>THIAIS AS TT</v>
          </cell>
        </row>
        <row r="22">
          <cell r="E22">
            <v>7</v>
          </cell>
          <cell r="F22" t="str">
            <v>GHINDA Mihai</v>
          </cell>
          <cell r="G22">
            <v>2134</v>
          </cell>
          <cell r="H22" t="str">
            <v>N° 713</v>
          </cell>
          <cell r="I22" t="str">
            <v/>
          </cell>
          <cell r="J22" t="str">
            <v>NEUILLY AS ST P</v>
          </cell>
        </row>
        <row r="23">
          <cell r="E23">
            <v>8</v>
          </cell>
          <cell r="F23" t="str">
            <v>RASSELET Vincent</v>
          </cell>
          <cell r="G23">
            <v>2099</v>
          </cell>
          <cell r="H23" t="str">
            <v>N° 813</v>
          </cell>
          <cell r="I23" t="str">
            <v/>
          </cell>
          <cell r="J23" t="str">
            <v>SAINT LAURENT BLANGY  TTI</v>
          </cell>
        </row>
        <row r="24">
          <cell r="E24">
            <v>9</v>
          </cell>
          <cell r="F24" t="str">
            <v>ALI Kanate</v>
          </cell>
          <cell r="G24">
            <v>2037</v>
          </cell>
          <cell r="H24">
            <v>20</v>
          </cell>
          <cell r="I24" t="str">
            <v/>
          </cell>
          <cell r="J24" t="str">
            <v>NOISY LE GRAND CSNTT</v>
          </cell>
        </row>
        <row r="25">
          <cell r="E25">
            <v>10</v>
          </cell>
          <cell r="F25" t="str">
            <v>MARTIN Francois</v>
          </cell>
          <cell r="G25">
            <v>2027</v>
          </cell>
          <cell r="H25">
            <v>20</v>
          </cell>
          <cell r="I25" t="str">
            <v/>
          </cell>
          <cell r="J25" t="str">
            <v>SPO ROUEN Tennis de Table</v>
          </cell>
        </row>
        <row r="26">
          <cell r="E26">
            <v>11</v>
          </cell>
          <cell r="F26" t="str">
            <v>LEFEBVRE Anthony</v>
          </cell>
          <cell r="G26">
            <v>2022</v>
          </cell>
          <cell r="H26">
            <v>20</v>
          </cell>
          <cell r="I26" t="str">
            <v/>
          </cell>
          <cell r="J26" t="str">
            <v>JURI TT</v>
          </cell>
        </row>
        <row r="27">
          <cell r="E27">
            <v>12</v>
          </cell>
          <cell r="F27" t="str">
            <v>JOUHANNEAU Thomas</v>
          </cell>
          <cell r="G27">
            <v>2007</v>
          </cell>
          <cell r="H27">
            <v>20</v>
          </cell>
          <cell r="I27" t="str">
            <v/>
          </cell>
          <cell r="J27" t="str">
            <v>COMBS SENART TT</v>
          </cell>
        </row>
        <row r="28">
          <cell r="E28">
            <v>13</v>
          </cell>
          <cell r="F28" t="str">
            <v>MADELAINE Gaetan</v>
          </cell>
          <cell r="G28">
            <v>1993</v>
          </cell>
          <cell r="H28">
            <v>19</v>
          </cell>
          <cell r="I28" t="str">
            <v/>
          </cell>
          <cell r="J28" t="str">
            <v>CABOURG AS</v>
          </cell>
        </row>
        <row r="29">
          <cell r="E29">
            <v>14</v>
          </cell>
          <cell r="F29" t="str">
            <v>DAOUDI Karim</v>
          </cell>
          <cell r="G29">
            <v>1964</v>
          </cell>
          <cell r="H29">
            <v>19</v>
          </cell>
          <cell r="I29" t="str">
            <v/>
          </cell>
          <cell r="J29" t="str">
            <v>LEVALLOIS SPORTING CLUB TT</v>
          </cell>
        </row>
        <row r="30">
          <cell r="E30">
            <v>15</v>
          </cell>
          <cell r="F30" t="str">
            <v>PINIER Herve</v>
          </cell>
          <cell r="G30">
            <v>1938</v>
          </cell>
          <cell r="H30">
            <v>19</v>
          </cell>
          <cell r="I30" t="str">
            <v/>
          </cell>
          <cell r="J30" t="str">
            <v>SPO ROUEN Tennis de Table</v>
          </cell>
        </row>
        <row r="31">
          <cell r="E31">
            <v>16</v>
          </cell>
          <cell r="F31" t="str">
            <v>TRINH François</v>
          </cell>
          <cell r="G31">
            <v>1926</v>
          </cell>
          <cell r="H31">
            <v>19</v>
          </cell>
          <cell r="I31" t="str">
            <v/>
          </cell>
          <cell r="J31" t="str">
            <v>LEVALLOIS SPORTING CLUB TT</v>
          </cell>
        </row>
        <row r="32">
          <cell r="E32">
            <v>17</v>
          </cell>
          <cell r="F32" t="str">
            <v>DEGUINGAND Andrei</v>
          </cell>
          <cell r="G32">
            <v>1903</v>
          </cell>
          <cell r="H32">
            <v>19</v>
          </cell>
          <cell r="I32" t="str">
            <v/>
          </cell>
          <cell r="J32" t="str">
            <v>AMIENS STT</v>
          </cell>
        </row>
        <row r="33">
          <cell r="E33">
            <v>18</v>
          </cell>
          <cell r="F33" t="str">
            <v>MUSITELLI Augustin</v>
          </cell>
          <cell r="G33">
            <v>1896</v>
          </cell>
          <cell r="H33">
            <v>18</v>
          </cell>
          <cell r="I33" t="str">
            <v/>
          </cell>
          <cell r="J33" t="str">
            <v>ELANCOURT CTT</v>
          </cell>
        </row>
        <row r="34">
          <cell r="E34">
            <v>19</v>
          </cell>
          <cell r="F34" t="str">
            <v>DAMAY Thibaut</v>
          </cell>
          <cell r="G34">
            <v>1831</v>
          </cell>
          <cell r="H34">
            <v>18</v>
          </cell>
          <cell r="I34" t="str">
            <v/>
          </cell>
          <cell r="J34" t="str">
            <v>WAVIGNIES-GODENVILLERS-BRETEUIL</v>
          </cell>
        </row>
        <row r="35">
          <cell r="E35">
            <v>20</v>
          </cell>
          <cell r="F35" t="str">
            <v>PIEDNOEL Cyril</v>
          </cell>
          <cell r="G35">
            <v>1805</v>
          </cell>
          <cell r="H35">
            <v>18</v>
          </cell>
          <cell r="I35" t="str">
            <v/>
          </cell>
          <cell r="J35" t="str">
            <v>SPO ROUEN Tennis de Table</v>
          </cell>
        </row>
        <row r="36">
          <cell r="E36">
            <v>21</v>
          </cell>
          <cell r="F36" t="str">
            <v>PIMONT NISHIMURA Louis</v>
          </cell>
          <cell r="G36">
            <v>1801</v>
          </cell>
          <cell r="H36">
            <v>18</v>
          </cell>
          <cell r="I36" t="str">
            <v/>
          </cell>
          <cell r="J36" t="str">
            <v>BOULOGNE BILLANCOURT AC</v>
          </cell>
        </row>
        <row r="37">
          <cell r="E37">
            <v>22</v>
          </cell>
          <cell r="F37" t="str">
            <v>GINE OLIVART Quentin</v>
          </cell>
          <cell r="G37">
            <v>1800</v>
          </cell>
          <cell r="H37">
            <v>18</v>
          </cell>
          <cell r="I37" t="str">
            <v/>
          </cell>
          <cell r="J37" t="str">
            <v>AMICALE PONG PACY MENILLES</v>
          </cell>
        </row>
        <row r="38">
          <cell r="E38">
            <v>23</v>
          </cell>
          <cell r="F38" t="str">
            <v>EHRET Samuel</v>
          </cell>
          <cell r="G38">
            <v>1796</v>
          </cell>
          <cell r="H38">
            <v>17</v>
          </cell>
          <cell r="I38" t="str">
            <v/>
          </cell>
          <cell r="J38" t="str">
            <v>FONTENAYSIENNE Union Sportive TT</v>
          </cell>
        </row>
        <row r="39">
          <cell r="E39">
            <v>24</v>
          </cell>
          <cell r="F39" t="str">
            <v>RETAILLEAU Gauvain</v>
          </cell>
          <cell r="G39">
            <v>1790</v>
          </cell>
          <cell r="H39">
            <v>17</v>
          </cell>
          <cell r="I39" t="str">
            <v/>
          </cell>
          <cell r="J39" t="str">
            <v>VGA ST MAUR US</v>
          </cell>
        </row>
        <row r="40">
          <cell r="F40">
            <v>0</v>
          </cell>
          <cell r="G40">
            <v>0</v>
          </cell>
          <cell r="H40">
            <v>0</v>
          </cell>
          <cell r="I40">
            <v>0</v>
          </cell>
          <cell r="J40">
            <v>0</v>
          </cell>
        </row>
        <row r="41">
          <cell r="F41">
            <v>0</v>
          </cell>
          <cell r="G41">
            <v>0</v>
          </cell>
          <cell r="H41">
            <v>0</v>
          </cell>
          <cell r="I41">
            <v>0</v>
          </cell>
          <cell r="J41">
            <v>0</v>
          </cell>
        </row>
        <row r="42">
          <cell r="F42">
            <v>0</v>
          </cell>
          <cell r="G42">
            <v>0</v>
          </cell>
          <cell r="H42">
            <v>0</v>
          </cell>
          <cell r="I42">
            <v>0</v>
          </cell>
          <cell r="J42">
            <v>0</v>
          </cell>
        </row>
        <row r="43">
          <cell r="F43">
            <v>0</v>
          </cell>
          <cell r="G43">
            <v>0</v>
          </cell>
          <cell r="H43">
            <v>0</v>
          </cell>
          <cell r="I43">
            <v>0</v>
          </cell>
          <cell r="J43">
            <v>0</v>
          </cell>
        </row>
        <row r="44">
          <cell r="F44">
            <v>0</v>
          </cell>
          <cell r="G44">
            <v>0</v>
          </cell>
          <cell r="H44">
            <v>0</v>
          </cell>
          <cell r="I44">
            <v>0</v>
          </cell>
          <cell r="J44">
            <v>0</v>
          </cell>
        </row>
        <row r="45">
          <cell r="F45">
            <v>0</v>
          </cell>
          <cell r="G45">
            <v>0</v>
          </cell>
          <cell r="H45">
            <v>0</v>
          </cell>
          <cell r="I45">
            <v>0</v>
          </cell>
          <cell r="J45">
            <v>0</v>
          </cell>
        </row>
        <row r="46">
          <cell r="F46">
            <v>0</v>
          </cell>
          <cell r="G46">
            <v>0</v>
          </cell>
          <cell r="H46">
            <v>0</v>
          </cell>
          <cell r="I46">
            <v>0</v>
          </cell>
          <cell r="J46">
            <v>0</v>
          </cell>
        </row>
        <row r="47">
          <cell r="F47">
            <v>0</v>
          </cell>
          <cell r="G47">
            <v>0</v>
          </cell>
          <cell r="H47">
            <v>0</v>
          </cell>
          <cell r="I47">
            <v>0</v>
          </cell>
          <cell r="J47">
            <v>0</v>
          </cell>
        </row>
        <row r="48">
          <cell r="F48">
            <v>0</v>
          </cell>
          <cell r="G48">
            <v>0</v>
          </cell>
          <cell r="H48">
            <v>0</v>
          </cell>
          <cell r="I48">
            <v>0</v>
          </cell>
          <cell r="J48">
            <v>0</v>
          </cell>
        </row>
        <row r="49">
          <cell r="F49">
            <v>0</v>
          </cell>
          <cell r="G49">
            <v>0</v>
          </cell>
          <cell r="H49">
            <v>0</v>
          </cell>
          <cell r="I49">
            <v>0</v>
          </cell>
          <cell r="J49">
            <v>0</v>
          </cell>
        </row>
        <row r="50">
          <cell r="F50">
            <v>0</v>
          </cell>
          <cell r="G50">
            <v>0</v>
          </cell>
          <cell r="H50">
            <v>0</v>
          </cell>
          <cell r="I50">
            <v>0</v>
          </cell>
          <cell r="J50">
            <v>0</v>
          </cell>
        </row>
        <row r="51">
          <cell r="F51">
            <v>0</v>
          </cell>
          <cell r="G51">
            <v>0</v>
          </cell>
          <cell r="H51">
            <v>0</v>
          </cell>
          <cell r="I51">
            <v>0</v>
          </cell>
          <cell r="J51">
            <v>0</v>
          </cell>
        </row>
        <row r="52">
          <cell r="F52">
            <v>0</v>
          </cell>
          <cell r="G52">
            <v>0</v>
          </cell>
          <cell r="H52">
            <v>0</v>
          </cell>
          <cell r="I52">
            <v>0</v>
          </cell>
          <cell r="J52">
            <v>0</v>
          </cell>
        </row>
        <row r="53">
          <cell r="F53">
            <v>0</v>
          </cell>
          <cell r="G53">
            <v>0</v>
          </cell>
          <cell r="H53">
            <v>0</v>
          </cell>
          <cell r="I53">
            <v>0</v>
          </cell>
          <cell r="J53">
            <v>0</v>
          </cell>
        </row>
        <row r="54">
          <cell r="F54">
            <v>0</v>
          </cell>
          <cell r="G54">
            <v>0</v>
          </cell>
          <cell r="H54">
            <v>0</v>
          </cell>
          <cell r="I54">
            <v>0</v>
          </cell>
          <cell r="J54">
            <v>0</v>
          </cell>
        </row>
        <row r="55">
          <cell r="F55">
            <v>0</v>
          </cell>
          <cell r="G55">
            <v>0</v>
          </cell>
          <cell r="H55">
            <v>0</v>
          </cell>
          <cell r="I55">
            <v>0</v>
          </cell>
          <cell r="J55">
            <v>0</v>
          </cell>
        </row>
        <row r="56">
          <cell r="F56">
            <v>0</v>
          </cell>
          <cell r="G56">
            <v>0</v>
          </cell>
          <cell r="H56">
            <v>0</v>
          </cell>
          <cell r="I56">
            <v>0</v>
          </cell>
          <cell r="J56">
            <v>0</v>
          </cell>
        </row>
        <row r="57">
          <cell r="F57">
            <v>0</v>
          </cell>
          <cell r="G57">
            <v>0</v>
          </cell>
          <cell r="H57">
            <v>0</v>
          </cell>
          <cell r="I57">
            <v>0</v>
          </cell>
          <cell r="J57">
            <v>0</v>
          </cell>
        </row>
        <row r="58">
          <cell r="F58">
            <v>0</v>
          </cell>
          <cell r="G58">
            <v>0</v>
          </cell>
          <cell r="H58">
            <v>0</v>
          </cell>
          <cell r="I58">
            <v>0</v>
          </cell>
          <cell r="J58">
            <v>0</v>
          </cell>
        </row>
        <row r="59">
          <cell r="F59">
            <v>0</v>
          </cell>
          <cell r="G59">
            <v>0</v>
          </cell>
          <cell r="H59">
            <v>0</v>
          </cell>
          <cell r="I59">
            <v>0</v>
          </cell>
          <cell r="J59">
            <v>0</v>
          </cell>
        </row>
        <row r="60">
          <cell r="F60">
            <v>0</v>
          </cell>
          <cell r="G60">
            <v>0</v>
          </cell>
          <cell r="H60">
            <v>0</v>
          </cell>
          <cell r="I60">
            <v>0</v>
          </cell>
          <cell r="J60">
            <v>0</v>
          </cell>
        </row>
        <row r="61">
          <cell r="F61">
            <v>0</v>
          </cell>
          <cell r="G61">
            <v>0</v>
          </cell>
          <cell r="H61">
            <v>0</v>
          </cell>
          <cell r="I61">
            <v>0</v>
          </cell>
          <cell r="J61">
            <v>0</v>
          </cell>
        </row>
        <row r="62">
          <cell r="F62">
            <v>0</v>
          </cell>
          <cell r="G62">
            <v>0</v>
          </cell>
          <cell r="H62">
            <v>0</v>
          </cell>
          <cell r="I62">
            <v>0</v>
          </cell>
          <cell r="J62">
            <v>0</v>
          </cell>
        </row>
        <row r="63">
          <cell r="F63">
            <v>0</v>
          </cell>
          <cell r="G63">
            <v>0</v>
          </cell>
          <cell r="H63">
            <v>0</v>
          </cell>
          <cell r="I63">
            <v>0</v>
          </cell>
          <cell r="J63">
            <v>0</v>
          </cell>
        </row>
        <row r="64">
          <cell r="F64">
            <v>0</v>
          </cell>
          <cell r="G64">
            <v>0</v>
          </cell>
          <cell r="H64">
            <v>0</v>
          </cell>
          <cell r="I64">
            <v>0</v>
          </cell>
          <cell r="J64">
            <v>0</v>
          </cell>
        </row>
        <row r="65">
          <cell r="F65">
            <v>0</v>
          </cell>
          <cell r="G65">
            <v>0</v>
          </cell>
          <cell r="H65">
            <v>0</v>
          </cell>
          <cell r="I65">
            <v>0</v>
          </cell>
          <cell r="J65">
            <v>0</v>
          </cell>
        </row>
        <row r="66">
          <cell r="F66">
            <v>0</v>
          </cell>
          <cell r="G66">
            <v>0</v>
          </cell>
          <cell r="H66">
            <v>0</v>
          </cell>
          <cell r="I66">
            <v>0</v>
          </cell>
          <cell r="J66">
            <v>0</v>
          </cell>
        </row>
        <row r="67">
          <cell r="F67">
            <v>0</v>
          </cell>
          <cell r="G67">
            <v>0</v>
          </cell>
          <cell r="H67">
            <v>0</v>
          </cell>
          <cell r="I67">
            <v>0</v>
          </cell>
          <cell r="J67">
            <v>0</v>
          </cell>
        </row>
        <row r="68">
          <cell r="F68">
            <v>0</v>
          </cell>
          <cell r="G68">
            <v>0</v>
          </cell>
          <cell r="H68">
            <v>0</v>
          </cell>
          <cell r="I68">
            <v>0</v>
          </cell>
          <cell r="J68">
            <v>0</v>
          </cell>
        </row>
        <row r="69">
          <cell r="F69">
            <v>0</v>
          </cell>
          <cell r="G69">
            <v>0</v>
          </cell>
          <cell r="H69">
            <v>0</v>
          </cell>
          <cell r="I69">
            <v>0</v>
          </cell>
          <cell r="J69">
            <v>0</v>
          </cell>
        </row>
        <row r="70">
          <cell r="F70">
            <v>0</v>
          </cell>
          <cell r="G70">
            <v>0</v>
          </cell>
          <cell r="H70">
            <v>0</v>
          </cell>
          <cell r="I70">
            <v>0</v>
          </cell>
          <cell r="J70">
            <v>0</v>
          </cell>
        </row>
        <row r="71">
          <cell r="F71">
            <v>0</v>
          </cell>
          <cell r="G71">
            <v>0</v>
          </cell>
          <cell r="H71">
            <v>0</v>
          </cell>
          <cell r="I71">
            <v>0</v>
          </cell>
          <cell r="J71">
            <v>0</v>
          </cell>
        </row>
        <row r="72">
          <cell r="F72">
            <v>0</v>
          </cell>
          <cell r="G72">
            <v>0</v>
          </cell>
          <cell r="H72">
            <v>0</v>
          </cell>
          <cell r="I72">
            <v>0</v>
          </cell>
          <cell r="J72">
            <v>0</v>
          </cell>
        </row>
        <row r="73">
          <cell r="F73">
            <v>0</v>
          </cell>
          <cell r="G73">
            <v>0</v>
          </cell>
          <cell r="H73">
            <v>0</v>
          </cell>
          <cell r="I73">
            <v>0</v>
          </cell>
          <cell r="J73">
            <v>0</v>
          </cell>
        </row>
        <row r="74">
          <cell r="F74">
            <v>0</v>
          </cell>
          <cell r="G74">
            <v>0</v>
          </cell>
          <cell r="H74">
            <v>0</v>
          </cell>
          <cell r="I74">
            <v>0</v>
          </cell>
          <cell r="J74">
            <v>0</v>
          </cell>
        </row>
        <row r="75">
          <cell r="F75">
            <v>0</v>
          </cell>
          <cell r="G75">
            <v>0</v>
          </cell>
          <cell r="H75">
            <v>0</v>
          </cell>
          <cell r="I75">
            <v>0</v>
          </cell>
          <cell r="J75">
            <v>0</v>
          </cell>
        </row>
        <row r="76">
          <cell r="F76">
            <v>0</v>
          </cell>
          <cell r="G76">
            <v>0</v>
          </cell>
          <cell r="H76">
            <v>0</v>
          </cell>
          <cell r="I76">
            <v>0</v>
          </cell>
          <cell r="J76">
            <v>0</v>
          </cell>
        </row>
        <row r="77">
          <cell r="F77">
            <v>0</v>
          </cell>
          <cell r="G77">
            <v>0</v>
          </cell>
          <cell r="H77">
            <v>0</v>
          </cell>
          <cell r="I77">
            <v>0</v>
          </cell>
          <cell r="J77">
            <v>0</v>
          </cell>
        </row>
        <row r="78">
          <cell r="F78">
            <v>0</v>
          </cell>
          <cell r="G78">
            <v>0</v>
          </cell>
          <cell r="H78">
            <v>0</v>
          </cell>
          <cell r="I78">
            <v>0</v>
          </cell>
          <cell r="J78">
            <v>0</v>
          </cell>
        </row>
        <row r="79">
          <cell r="F79">
            <v>0</v>
          </cell>
          <cell r="G79">
            <v>0</v>
          </cell>
          <cell r="H79">
            <v>0</v>
          </cell>
          <cell r="I79">
            <v>0</v>
          </cell>
          <cell r="J79">
            <v>0</v>
          </cell>
        </row>
        <row r="80">
          <cell r="F80">
            <v>0</v>
          </cell>
          <cell r="G80">
            <v>0</v>
          </cell>
          <cell r="H80">
            <v>0</v>
          </cell>
          <cell r="I80">
            <v>0</v>
          </cell>
          <cell r="J80">
            <v>0</v>
          </cell>
        </row>
        <row r="81">
          <cell r="F81">
            <v>0</v>
          </cell>
          <cell r="G81">
            <v>0</v>
          </cell>
          <cell r="H81">
            <v>0</v>
          </cell>
          <cell r="I81">
            <v>0</v>
          </cell>
          <cell r="J81">
            <v>0</v>
          </cell>
        </row>
        <row r="82">
          <cell r="F82">
            <v>0</v>
          </cell>
          <cell r="G82">
            <v>0</v>
          </cell>
          <cell r="H82">
            <v>0</v>
          </cell>
          <cell r="I82">
            <v>0</v>
          </cell>
          <cell r="J82">
            <v>0</v>
          </cell>
        </row>
        <row r="83">
          <cell r="F83">
            <v>0</v>
          </cell>
          <cell r="G83">
            <v>0</v>
          </cell>
          <cell r="H83">
            <v>0</v>
          </cell>
          <cell r="I83">
            <v>0</v>
          </cell>
          <cell r="J83">
            <v>0</v>
          </cell>
        </row>
        <row r="84">
          <cell r="F84">
            <v>0</v>
          </cell>
          <cell r="G84">
            <v>0</v>
          </cell>
          <cell r="H84">
            <v>0</v>
          </cell>
          <cell r="I84">
            <v>0</v>
          </cell>
          <cell r="J84">
            <v>0</v>
          </cell>
        </row>
        <row r="85">
          <cell r="F85">
            <v>0</v>
          </cell>
          <cell r="G85">
            <v>0</v>
          </cell>
          <cell r="H85">
            <v>0</v>
          </cell>
          <cell r="I85">
            <v>0</v>
          </cell>
          <cell r="J85">
            <v>0</v>
          </cell>
        </row>
        <row r="86">
          <cell r="F86">
            <v>0</v>
          </cell>
          <cell r="G86">
            <v>0</v>
          </cell>
          <cell r="H86">
            <v>0</v>
          </cell>
          <cell r="I86">
            <v>0</v>
          </cell>
          <cell r="J86">
            <v>0</v>
          </cell>
        </row>
        <row r="87">
          <cell r="F87">
            <v>0</v>
          </cell>
          <cell r="G87">
            <v>0</v>
          </cell>
          <cell r="H87">
            <v>0</v>
          </cell>
          <cell r="I87">
            <v>0</v>
          </cell>
          <cell r="J87">
            <v>0</v>
          </cell>
        </row>
        <row r="88">
          <cell r="F88">
            <v>0</v>
          </cell>
          <cell r="G88">
            <v>0</v>
          </cell>
          <cell r="H88">
            <v>0</v>
          </cell>
          <cell r="I88">
            <v>0</v>
          </cell>
          <cell r="J88">
            <v>0</v>
          </cell>
        </row>
        <row r="89">
          <cell r="F89">
            <v>0</v>
          </cell>
          <cell r="G89">
            <v>0</v>
          </cell>
          <cell r="H89">
            <v>0</v>
          </cell>
          <cell r="I89">
            <v>0</v>
          </cell>
          <cell r="J89">
            <v>0</v>
          </cell>
        </row>
        <row r="90">
          <cell r="F90">
            <v>0</v>
          </cell>
          <cell r="G90">
            <v>0</v>
          </cell>
          <cell r="H90">
            <v>0</v>
          </cell>
          <cell r="I90">
            <v>0</v>
          </cell>
          <cell r="J90">
            <v>0</v>
          </cell>
        </row>
        <row r="91">
          <cell r="F91">
            <v>0</v>
          </cell>
          <cell r="G91">
            <v>0</v>
          </cell>
          <cell r="H91">
            <v>0</v>
          </cell>
          <cell r="I91">
            <v>0</v>
          </cell>
          <cell r="J91">
            <v>0</v>
          </cell>
        </row>
        <row r="92">
          <cell r="F92">
            <v>0</v>
          </cell>
          <cell r="G92">
            <v>0</v>
          </cell>
          <cell r="H92">
            <v>0</v>
          </cell>
          <cell r="I92">
            <v>0</v>
          </cell>
          <cell r="J92">
            <v>0</v>
          </cell>
        </row>
        <row r="93">
          <cell r="F93">
            <v>0</v>
          </cell>
          <cell r="G93">
            <v>0</v>
          </cell>
          <cell r="H93">
            <v>0</v>
          </cell>
          <cell r="I93">
            <v>0</v>
          </cell>
          <cell r="J93">
            <v>0</v>
          </cell>
        </row>
        <row r="94">
          <cell r="F94">
            <v>0</v>
          </cell>
          <cell r="G94">
            <v>0</v>
          </cell>
          <cell r="H94">
            <v>0</v>
          </cell>
          <cell r="I94">
            <v>0</v>
          </cell>
          <cell r="J94">
            <v>0</v>
          </cell>
        </row>
        <row r="95">
          <cell r="F95">
            <v>0</v>
          </cell>
          <cell r="G95">
            <v>0</v>
          </cell>
          <cell r="H95">
            <v>0</v>
          </cell>
          <cell r="I95">
            <v>0</v>
          </cell>
          <cell r="J95">
            <v>0</v>
          </cell>
        </row>
        <row r="96">
          <cell r="F96">
            <v>0</v>
          </cell>
          <cell r="G96">
            <v>0</v>
          </cell>
          <cell r="H96">
            <v>0</v>
          </cell>
          <cell r="I96">
            <v>0</v>
          </cell>
          <cell r="J96">
            <v>0</v>
          </cell>
        </row>
        <row r="97">
          <cell r="F97">
            <v>0</v>
          </cell>
          <cell r="G97">
            <v>0</v>
          </cell>
          <cell r="H97">
            <v>0</v>
          </cell>
          <cell r="I97">
            <v>0</v>
          </cell>
          <cell r="J97">
            <v>0</v>
          </cell>
        </row>
        <row r="98">
          <cell r="F98">
            <v>0</v>
          </cell>
          <cell r="G98">
            <v>0</v>
          </cell>
          <cell r="H98">
            <v>0</v>
          </cell>
          <cell r="I98">
            <v>0</v>
          </cell>
          <cell r="J98">
            <v>0</v>
          </cell>
        </row>
        <row r="99">
          <cell r="F99">
            <v>0</v>
          </cell>
          <cell r="G99">
            <v>0</v>
          </cell>
          <cell r="H99">
            <v>0</v>
          </cell>
          <cell r="I99">
            <v>0</v>
          </cell>
          <cell r="J99">
            <v>0</v>
          </cell>
        </row>
        <row r="100">
          <cell r="F100">
            <v>0</v>
          </cell>
          <cell r="G100">
            <v>0</v>
          </cell>
          <cell r="H100">
            <v>0</v>
          </cell>
          <cell r="I100">
            <v>0</v>
          </cell>
          <cell r="J100">
            <v>0</v>
          </cell>
        </row>
        <row r="101">
          <cell r="F101">
            <v>0</v>
          </cell>
          <cell r="G101">
            <v>0</v>
          </cell>
          <cell r="H101">
            <v>0</v>
          </cell>
          <cell r="I101">
            <v>0</v>
          </cell>
          <cell r="J101">
            <v>0</v>
          </cell>
        </row>
        <row r="102">
          <cell r="F102">
            <v>0</v>
          </cell>
          <cell r="G102">
            <v>0</v>
          </cell>
          <cell r="H102">
            <v>0</v>
          </cell>
          <cell r="I102">
            <v>0</v>
          </cell>
          <cell r="J102">
            <v>0</v>
          </cell>
        </row>
        <row r="103">
          <cell r="F103">
            <v>0</v>
          </cell>
          <cell r="G103">
            <v>0</v>
          </cell>
          <cell r="H103">
            <v>0</v>
          </cell>
          <cell r="I103">
            <v>0</v>
          </cell>
          <cell r="J103">
            <v>0</v>
          </cell>
        </row>
        <row r="104">
          <cell r="F104">
            <v>0</v>
          </cell>
          <cell r="G104">
            <v>0</v>
          </cell>
          <cell r="H104">
            <v>0</v>
          </cell>
          <cell r="I104">
            <v>0</v>
          </cell>
          <cell r="J104">
            <v>0</v>
          </cell>
        </row>
        <row r="105">
          <cell r="F105">
            <v>0</v>
          </cell>
          <cell r="G105">
            <v>0</v>
          </cell>
          <cell r="H105">
            <v>0</v>
          </cell>
          <cell r="I105">
            <v>0</v>
          </cell>
          <cell r="J105">
            <v>0</v>
          </cell>
        </row>
        <row r="106">
          <cell r="F106">
            <v>0</v>
          </cell>
          <cell r="G106">
            <v>0</v>
          </cell>
          <cell r="H106">
            <v>0</v>
          </cell>
          <cell r="I106">
            <v>0</v>
          </cell>
          <cell r="J106">
            <v>0</v>
          </cell>
        </row>
        <row r="107">
          <cell r="F107">
            <v>0</v>
          </cell>
          <cell r="G107">
            <v>0</v>
          </cell>
          <cell r="H107">
            <v>0</v>
          </cell>
          <cell r="I107">
            <v>0</v>
          </cell>
          <cell r="J107">
            <v>0</v>
          </cell>
        </row>
        <row r="108">
          <cell r="F108">
            <v>0</v>
          </cell>
          <cell r="G108">
            <v>0</v>
          </cell>
          <cell r="H108">
            <v>0</v>
          </cell>
          <cell r="I108">
            <v>0</v>
          </cell>
          <cell r="J108">
            <v>0</v>
          </cell>
        </row>
        <row r="109">
          <cell r="F109">
            <v>0</v>
          </cell>
          <cell r="G109">
            <v>0</v>
          </cell>
          <cell r="H109">
            <v>0</v>
          </cell>
          <cell r="I109">
            <v>0</v>
          </cell>
          <cell r="J109">
            <v>0</v>
          </cell>
        </row>
        <row r="110">
          <cell r="F110">
            <v>0</v>
          </cell>
          <cell r="G110">
            <v>0</v>
          </cell>
          <cell r="H110">
            <v>0</v>
          </cell>
          <cell r="I110">
            <v>0</v>
          </cell>
          <cell r="J110">
            <v>0</v>
          </cell>
        </row>
        <row r="111">
          <cell r="F111">
            <v>0</v>
          </cell>
          <cell r="G111">
            <v>0</v>
          </cell>
          <cell r="H111">
            <v>0</v>
          </cell>
          <cell r="I111">
            <v>0</v>
          </cell>
          <cell r="J111">
            <v>0</v>
          </cell>
        </row>
        <row r="112">
          <cell r="F112">
            <v>0</v>
          </cell>
          <cell r="G112">
            <v>0</v>
          </cell>
          <cell r="H112">
            <v>0</v>
          </cell>
          <cell r="I112">
            <v>0</v>
          </cell>
          <cell r="J112">
            <v>0</v>
          </cell>
        </row>
        <row r="113">
          <cell r="F113">
            <v>0</v>
          </cell>
          <cell r="G113">
            <v>0</v>
          </cell>
          <cell r="H113">
            <v>0</v>
          </cell>
          <cell r="I113">
            <v>0</v>
          </cell>
          <cell r="J113">
            <v>0</v>
          </cell>
        </row>
        <row r="114">
          <cell r="F114">
            <v>0</v>
          </cell>
          <cell r="G114">
            <v>0</v>
          </cell>
          <cell r="H114">
            <v>0</v>
          </cell>
          <cell r="I114">
            <v>0</v>
          </cell>
          <cell r="J114">
            <v>0</v>
          </cell>
        </row>
        <row r="115">
          <cell r="F115">
            <v>0</v>
          </cell>
          <cell r="G115">
            <v>0</v>
          </cell>
          <cell r="H115">
            <v>0</v>
          </cell>
          <cell r="I115">
            <v>0</v>
          </cell>
          <cell r="J115">
            <v>0</v>
          </cell>
        </row>
        <row r="116">
          <cell r="F116">
            <v>0</v>
          </cell>
          <cell r="G116">
            <v>0</v>
          </cell>
          <cell r="H116">
            <v>0</v>
          </cell>
          <cell r="I116">
            <v>0</v>
          </cell>
          <cell r="J116">
            <v>0</v>
          </cell>
        </row>
        <row r="117">
          <cell r="F117">
            <v>0</v>
          </cell>
          <cell r="G117">
            <v>0</v>
          </cell>
          <cell r="H117">
            <v>0</v>
          </cell>
          <cell r="I117">
            <v>0</v>
          </cell>
          <cell r="J117">
            <v>0</v>
          </cell>
        </row>
        <row r="118">
          <cell r="F118">
            <v>0</v>
          </cell>
          <cell r="G118">
            <v>0</v>
          </cell>
          <cell r="H118">
            <v>0</v>
          </cell>
          <cell r="I118">
            <v>0</v>
          </cell>
          <cell r="J118">
            <v>0</v>
          </cell>
        </row>
        <row r="119">
          <cell r="F119">
            <v>0</v>
          </cell>
          <cell r="G119">
            <v>0</v>
          </cell>
          <cell r="H119">
            <v>0</v>
          </cell>
          <cell r="I119">
            <v>0</v>
          </cell>
          <cell r="J119">
            <v>0</v>
          </cell>
        </row>
        <row r="120">
          <cell r="F120">
            <v>0</v>
          </cell>
          <cell r="G120">
            <v>0</v>
          </cell>
          <cell r="H120">
            <v>0</v>
          </cell>
          <cell r="I120">
            <v>0</v>
          </cell>
          <cell r="J120">
            <v>0</v>
          </cell>
        </row>
        <row r="121">
          <cell r="F121">
            <v>0</v>
          </cell>
          <cell r="G121">
            <v>0</v>
          </cell>
          <cell r="H121">
            <v>0</v>
          </cell>
          <cell r="I121">
            <v>0</v>
          </cell>
          <cell r="J121">
            <v>0</v>
          </cell>
        </row>
        <row r="122">
          <cell r="F122">
            <v>0</v>
          </cell>
          <cell r="G122">
            <v>0</v>
          </cell>
          <cell r="H122">
            <v>0</v>
          </cell>
          <cell r="I122">
            <v>0</v>
          </cell>
          <cell r="J122">
            <v>0</v>
          </cell>
        </row>
        <row r="123">
          <cell r="F123">
            <v>0</v>
          </cell>
          <cell r="G123">
            <v>0</v>
          </cell>
          <cell r="H123">
            <v>0</v>
          </cell>
          <cell r="I123">
            <v>0</v>
          </cell>
          <cell r="J123">
            <v>0</v>
          </cell>
        </row>
        <row r="124">
          <cell r="F124">
            <v>0</v>
          </cell>
          <cell r="G124">
            <v>0</v>
          </cell>
          <cell r="H124">
            <v>0</v>
          </cell>
          <cell r="I124">
            <v>0</v>
          </cell>
          <cell r="J124">
            <v>0</v>
          </cell>
        </row>
        <row r="125">
          <cell r="F125">
            <v>0</v>
          </cell>
          <cell r="G125">
            <v>0</v>
          </cell>
          <cell r="H125">
            <v>0</v>
          </cell>
          <cell r="I125">
            <v>0</v>
          </cell>
          <cell r="J125">
            <v>0</v>
          </cell>
        </row>
        <row r="126">
          <cell r="F126">
            <v>0</v>
          </cell>
          <cell r="G126">
            <v>0</v>
          </cell>
          <cell r="H126">
            <v>0</v>
          </cell>
          <cell r="I126">
            <v>0</v>
          </cell>
          <cell r="J126">
            <v>0</v>
          </cell>
        </row>
        <row r="127">
          <cell r="F127">
            <v>0</v>
          </cell>
          <cell r="G127">
            <v>0</v>
          </cell>
          <cell r="H127">
            <v>0</v>
          </cell>
          <cell r="I127">
            <v>0</v>
          </cell>
          <cell r="J127">
            <v>0</v>
          </cell>
        </row>
        <row r="128">
          <cell r="F128">
            <v>0</v>
          </cell>
          <cell r="G128">
            <v>0</v>
          </cell>
          <cell r="H128">
            <v>0</v>
          </cell>
          <cell r="I128">
            <v>0</v>
          </cell>
          <cell r="J128">
            <v>0</v>
          </cell>
        </row>
        <row r="129">
          <cell r="F129">
            <v>0</v>
          </cell>
          <cell r="G129">
            <v>0</v>
          </cell>
          <cell r="H129">
            <v>0</v>
          </cell>
          <cell r="I129">
            <v>0</v>
          </cell>
          <cell r="J129">
            <v>0</v>
          </cell>
        </row>
        <row r="130">
          <cell r="F130">
            <v>0</v>
          </cell>
          <cell r="G130">
            <v>0</v>
          </cell>
          <cell r="H130">
            <v>0</v>
          </cell>
          <cell r="I130">
            <v>0</v>
          </cell>
          <cell r="J130">
            <v>0</v>
          </cell>
        </row>
        <row r="131">
          <cell r="F131">
            <v>0</v>
          </cell>
          <cell r="G131">
            <v>0</v>
          </cell>
          <cell r="H131">
            <v>0</v>
          </cell>
          <cell r="I131">
            <v>0</v>
          </cell>
          <cell r="J131">
            <v>0</v>
          </cell>
        </row>
        <row r="132">
          <cell r="F132">
            <v>0</v>
          </cell>
          <cell r="G132">
            <v>0</v>
          </cell>
          <cell r="H132">
            <v>0</v>
          </cell>
          <cell r="I132">
            <v>0</v>
          </cell>
          <cell r="J132">
            <v>0</v>
          </cell>
        </row>
        <row r="133">
          <cell r="F133">
            <v>0</v>
          </cell>
          <cell r="G133">
            <v>0</v>
          </cell>
          <cell r="H133">
            <v>0</v>
          </cell>
          <cell r="I133">
            <v>0</v>
          </cell>
          <cell r="J133">
            <v>0</v>
          </cell>
        </row>
        <row r="134">
          <cell r="F134">
            <v>0</v>
          </cell>
          <cell r="G134">
            <v>0</v>
          </cell>
          <cell r="H134">
            <v>0</v>
          </cell>
          <cell r="I134">
            <v>0</v>
          </cell>
          <cell r="J134">
            <v>0</v>
          </cell>
        </row>
        <row r="135">
          <cell r="F135">
            <v>0</v>
          </cell>
          <cell r="G135">
            <v>0</v>
          </cell>
          <cell r="H135">
            <v>0</v>
          </cell>
          <cell r="I135">
            <v>0</v>
          </cell>
          <cell r="J135">
            <v>0</v>
          </cell>
        </row>
        <row r="136">
          <cell r="F136">
            <v>0</v>
          </cell>
          <cell r="G136">
            <v>0</v>
          </cell>
          <cell r="H136">
            <v>0</v>
          </cell>
          <cell r="I136">
            <v>0</v>
          </cell>
          <cell r="J136">
            <v>0</v>
          </cell>
        </row>
        <row r="137">
          <cell r="F137">
            <v>0</v>
          </cell>
          <cell r="G137">
            <v>0</v>
          </cell>
          <cell r="H137">
            <v>0</v>
          </cell>
          <cell r="I137">
            <v>0</v>
          </cell>
          <cell r="J137">
            <v>0</v>
          </cell>
        </row>
        <row r="138">
          <cell r="F138">
            <v>0</v>
          </cell>
          <cell r="G138">
            <v>0</v>
          </cell>
          <cell r="H138">
            <v>0</v>
          </cell>
          <cell r="I138">
            <v>0</v>
          </cell>
          <cell r="J138">
            <v>0</v>
          </cell>
        </row>
        <row r="139">
          <cell r="F139">
            <v>0</v>
          </cell>
          <cell r="G139">
            <v>0</v>
          </cell>
          <cell r="H139">
            <v>0</v>
          </cell>
          <cell r="I139">
            <v>0</v>
          </cell>
          <cell r="J139">
            <v>0</v>
          </cell>
        </row>
        <row r="140">
          <cell r="F140">
            <v>0</v>
          </cell>
          <cell r="G140">
            <v>0</v>
          </cell>
          <cell r="H140">
            <v>0</v>
          </cell>
          <cell r="I140">
            <v>0</v>
          </cell>
          <cell r="J140">
            <v>0</v>
          </cell>
        </row>
        <row r="141">
          <cell r="F141">
            <v>0</v>
          </cell>
          <cell r="G141">
            <v>0</v>
          </cell>
          <cell r="H141">
            <v>0</v>
          </cell>
          <cell r="I141">
            <v>0</v>
          </cell>
          <cell r="J141">
            <v>0</v>
          </cell>
        </row>
        <row r="142">
          <cell r="F142">
            <v>0</v>
          </cell>
          <cell r="G142">
            <v>0</v>
          </cell>
          <cell r="H142">
            <v>0</v>
          </cell>
          <cell r="I142">
            <v>0</v>
          </cell>
          <cell r="J142">
            <v>0</v>
          </cell>
        </row>
        <row r="143">
          <cell r="F143">
            <v>0</v>
          </cell>
          <cell r="G143">
            <v>0</v>
          </cell>
          <cell r="H143">
            <v>0</v>
          </cell>
          <cell r="I143">
            <v>0</v>
          </cell>
          <cell r="J143">
            <v>0</v>
          </cell>
        </row>
        <row r="145">
          <cell r="C145" t="str">
            <v>Dossard</v>
          </cell>
          <cell r="E145" t="str">
            <v>Dossard</v>
          </cell>
          <cell r="F145" t="str">
            <v>Dossard</v>
          </cell>
          <cell r="G145" t="str">
            <v>Dossard</v>
          </cell>
        </row>
        <row r="146">
          <cell r="C146">
            <v>0</v>
          </cell>
          <cell r="E146">
            <v>0</v>
          </cell>
          <cell r="F146">
            <v>0</v>
          </cell>
          <cell r="G146">
            <v>0</v>
          </cell>
        </row>
        <row r="147">
          <cell r="C147">
            <v>1</v>
          </cell>
          <cell r="E147">
            <v>2</v>
          </cell>
          <cell r="F147">
            <v>3</v>
          </cell>
          <cell r="G147">
            <v>4</v>
          </cell>
        </row>
        <row r="148">
          <cell r="C148">
            <v>0</v>
          </cell>
          <cell r="E148">
            <v>0</v>
          </cell>
          <cell r="F148">
            <v>0</v>
          </cell>
          <cell r="G148">
            <v>0</v>
          </cell>
        </row>
        <row r="149">
          <cell r="C149">
            <v>0</v>
          </cell>
          <cell r="E149">
            <v>0</v>
          </cell>
          <cell r="F149">
            <v>0</v>
          </cell>
          <cell r="G149">
            <v>0</v>
          </cell>
        </row>
        <row r="150">
          <cell r="C150">
            <v>0</v>
          </cell>
          <cell r="E150">
            <v>0</v>
          </cell>
          <cell r="F150">
            <v>0</v>
          </cell>
          <cell r="G150">
            <v>0</v>
          </cell>
        </row>
        <row r="151">
          <cell r="C151">
            <v>0</v>
          </cell>
          <cell r="E151">
            <v>0</v>
          </cell>
          <cell r="F151">
            <v>0</v>
          </cell>
          <cell r="G151">
            <v>0</v>
          </cell>
        </row>
        <row r="152">
          <cell r="C152">
            <v>0</v>
          </cell>
          <cell r="E152">
            <v>0</v>
          </cell>
          <cell r="F152">
            <v>0</v>
          </cell>
          <cell r="G152">
            <v>0</v>
          </cell>
        </row>
        <row r="153">
          <cell r="C153">
            <v>0</v>
          </cell>
          <cell r="E153">
            <v>0</v>
          </cell>
          <cell r="F153">
            <v>0</v>
          </cell>
          <cell r="G153">
            <v>0</v>
          </cell>
        </row>
        <row r="154">
          <cell r="C154">
            <v>0</v>
          </cell>
          <cell r="E154">
            <v>0</v>
          </cell>
          <cell r="F154">
            <v>0</v>
          </cell>
          <cell r="G154">
            <v>0</v>
          </cell>
        </row>
        <row r="155">
          <cell r="C155">
            <v>0</v>
          </cell>
          <cell r="E155">
            <v>0</v>
          </cell>
          <cell r="F155">
            <v>0</v>
          </cell>
          <cell r="G155">
            <v>0</v>
          </cell>
        </row>
        <row r="156">
          <cell r="C156">
            <v>0</v>
          </cell>
          <cell r="E156">
            <v>0</v>
          </cell>
          <cell r="F156">
            <v>0</v>
          </cell>
          <cell r="G156">
            <v>0</v>
          </cell>
        </row>
        <row r="157">
          <cell r="C157">
            <v>0</v>
          </cell>
          <cell r="E157">
            <v>0</v>
          </cell>
          <cell r="F157">
            <v>0</v>
          </cell>
          <cell r="G157">
            <v>0</v>
          </cell>
        </row>
        <row r="158">
          <cell r="C158">
            <v>0</v>
          </cell>
          <cell r="E158">
            <v>0</v>
          </cell>
          <cell r="F158">
            <v>0</v>
          </cell>
          <cell r="G158">
            <v>0</v>
          </cell>
        </row>
        <row r="159">
          <cell r="C159">
            <v>0</v>
          </cell>
          <cell r="E159">
            <v>0</v>
          </cell>
          <cell r="F159">
            <v>0</v>
          </cell>
          <cell r="G159">
            <v>0</v>
          </cell>
        </row>
        <row r="160">
          <cell r="C160">
            <v>0</v>
          </cell>
          <cell r="E160">
            <v>0</v>
          </cell>
          <cell r="F160">
            <v>0</v>
          </cell>
          <cell r="G160">
            <v>0</v>
          </cell>
        </row>
        <row r="161">
          <cell r="C161" t="str">
            <v>Dossard</v>
          </cell>
          <cell r="E161" t="str">
            <v>Dossard</v>
          </cell>
          <cell r="F161" t="str">
            <v>Dossard</v>
          </cell>
          <cell r="G161" t="str">
            <v>Dossard</v>
          </cell>
        </row>
        <row r="162">
          <cell r="C162">
            <v>0</v>
          </cell>
          <cell r="E162">
            <v>0</v>
          </cell>
          <cell r="F162">
            <v>0</v>
          </cell>
          <cell r="G162">
            <v>0</v>
          </cell>
        </row>
        <row r="163">
          <cell r="C163">
            <v>5</v>
          </cell>
          <cell r="E163">
            <v>6</v>
          </cell>
          <cell r="F163">
            <v>0</v>
          </cell>
          <cell r="G163">
            <v>0</v>
          </cell>
        </row>
        <row r="164">
          <cell r="C164">
            <v>0</v>
          </cell>
          <cell r="E164">
            <v>0</v>
          </cell>
          <cell r="F164">
            <v>0</v>
          </cell>
          <cell r="G164">
            <v>0</v>
          </cell>
        </row>
        <row r="165">
          <cell r="C165">
            <v>0</v>
          </cell>
          <cell r="E165">
            <v>10</v>
          </cell>
          <cell r="F165">
            <v>7</v>
          </cell>
          <cell r="G165">
            <v>8</v>
          </cell>
        </row>
        <row r="166">
          <cell r="C166">
            <v>0</v>
          </cell>
          <cell r="E166">
            <v>0</v>
          </cell>
          <cell r="F166">
            <v>0</v>
          </cell>
          <cell r="G166">
            <v>0</v>
          </cell>
        </row>
        <row r="167">
          <cell r="C167">
            <v>0</v>
          </cell>
          <cell r="E167">
            <v>0</v>
          </cell>
          <cell r="F167">
            <v>0</v>
          </cell>
          <cell r="G167">
            <v>0</v>
          </cell>
        </row>
        <row r="168">
          <cell r="C168">
            <v>0</v>
          </cell>
          <cell r="E168">
            <v>0</v>
          </cell>
          <cell r="F168">
            <v>0</v>
          </cell>
          <cell r="G168">
            <v>0</v>
          </cell>
        </row>
        <row r="169">
          <cell r="C169">
            <v>0</v>
          </cell>
          <cell r="E169">
            <v>0</v>
          </cell>
          <cell r="F169">
            <v>0</v>
          </cell>
          <cell r="G169">
            <v>0</v>
          </cell>
        </row>
        <row r="170">
          <cell r="C170">
            <v>0</v>
          </cell>
          <cell r="E170">
            <v>0</v>
          </cell>
          <cell r="F170">
            <v>0</v>
          </cell>
          <cell r="G170">
            <v>0</v>
          </cell>
        </row>
        <row r="171">
          <cell r="C171">
            <v>0</v>
          </cell>
          <cell r="E171">
            <v>0</v>
          </cell>
          <cell r="F171">
            <v>0</v>
          </cell>
          <cell r="G171">
            <v>0</v>
          </cell>
        </row>
        <row r="172">
          <cell r="C172">
            <v>0</v>
          </cell>
          <cell r="E172">
            <v>0</v>
          </cell>
          <cell r="F172">
            <v>0</v>
          </cell>
          <cell r="G172">
            <v>0</v>
          </cell>
        </row>
        <row r="173">
          <cell r="C173">
            <v>0</v>
          </cell>
          <cell r="E173">
            <v>0</v>
          </cell>
          <cell r="F173">
            <v>0</v>
          </cell>
          <cell r="G173">
            <v>0</v>
          </cell>
        </row>
        <row r="174">
          <cell r="C174">
            <v>0</v>
          </cell>
          <cell r="E174">
            <v>0</v>
          </cell>
          <cell r="F174">
            <v>0</v>
          </cell>
          <cell r="G174">
            <v>0</v>
          </cell>
        </row>
        <row r="175">
          <cell r="C175">
            <v>0</v>
          </cell>
          <cell r="E175">
            <v>0</v>
          </cell>
          <cell r="F175">
            <v>0</v>
          </cell>
          <cell r="G175">
            <v>0</v>
          </cell>
        </row>
        <row r="176">
          <cell r="C176">
            <v>0</v>
          </cell>
          <cell r="E176">
            <v>0</v>
          </cell>
          <cell r="F176">
            <v>0</v>
          </cell>
          <cell r="G176">
            <v>0</v>
          </cell>
        </row>
        <row r="177">
          <cell r="C177" t="str">
            <v>Dossard</v>
          </cell>
          <cell r="E177" t="str">
            <v>Dossard</v>
          </cell>
          <cell r="F177" t="str">
            <v>Dossard</v>
          </cell>
          <cell r="G177" t="str">
            <v>Dossard</v>
          </cell>
        </row>
        <row r="178">
          <cell r="C178">
            <v>0</v>
          </cell>
          <cell r="E178">
            <v>0</v>
          </cell>
          <cell r="F178">
            <v>0</v>
          </cell>
          <cell r="G178">
            <v>0</v>
          </cell>
        </row>
        <row r="179">
          <cell r="C179">
            <v>0</v>
          </cell>
          <cell r="E179">
            <v>0</v>
          </cell>
          <cell r="F179">
            <v>0</v>
          </cell>
          <cell r="G179">
            <v>0</v>
          </cell>
        </row>
        <row r="180">
          <cell r="C180">
            <v>0</v>
          </cell>
          <cell r="E180">
            <v>0</v>
          </cell>
          <cell r="F180">
            <v>0</v>
          </cell>
          <cell r="G180">
            <v>0</v>
          </cell>
        </row>
        <row r="181">
          <cell r="C181">
            <v>0</v>
          </cell>
          <cell r="E181">
            <v>0</v>
          </cell>
          <cell r="F181">
            <v>0</v>
          </cell>
          <cell r="G181">
            <v>0</v>
          </cell>
        </row>
        <row r="182">
          <cell r="C182">
            <v>0</v>
          </cell>
          <cell r="E182">
            <v>0</v>
          </cell>
          <cell r="F182">
            <v>0</v>
          </cell>
          <cell r="G182">
            <v>0</v>
          </cell>
        </row>
        <row r="183">
          <cell r="C183">
            <v>0</v>
          </cell>
          <cell r="E183">
            <v>0</v>
          </cell>
          <cell r="F183">
            <v>0</v>
          </cell>
          <cell r="G183">
            <v>0</v>
          </cell>
        </row>
        <row r="184">
          <cell r="C184">
            <v>0</v>
          </cell>
          <cell r="E184">
            <v>0</v>
          </cell>
          <cell r="F184">
            <v>0</v>
          </cell>
          <cell r="G184">
            <v>0</v>
          </cell>
        </row>
        <row r="185">
          <cell r="C185">
            <v>0</v>
          </cell>
          <cell r="E185">
            <v>0</v>
          </cell>
          <cell r="F185">
            <v>0</v>
          </cell>
          <cell r="G185">
            <v>0</v>
          </cell>
        </row>
        <row r="186">
          <cell r="C186">
            <v>0</v>
          </cell>
          <cell r="E186">
            <v>0</v>
          </cell>
          <cell r="F186">
            <v>0</v>
          </cell>
          <cell r="G186">
            <v>0</v>
          </cell>
        </row>
        <row r="187">
          <cell r="C187">
            <v>0</v>
          </cell>
          <cell r="E187">
            <v>0</v>
          </cell>
          <cell r="F187">
            <v>0</v>
          </cell>
          <cell r="G187">
            <v>0</v>
          </cell>
        </row>
        <row r="188">
          <cell r="C188">
            <v>0</v>
          </cell>
          <cell r="E188">
            <v>0</v>
          </cell>
          <cell r="F188">
            <v>0</v>
          </cell>
          <cell r="G188">
            <v>0</v>
          </cell>
        </row>
        <row r="189">
          <cell r="C189">
            <v>0</v>
          </cell>
          <cell r="E189">
            <v>0</v>
          </cell>
          <cell r="F189">
            <v>0</v>
          </cell>
          <cell r="G189">
            <v>0</v>
          </cell>
        </row>
        <row r="190">
          <cell r="C190">
            <v>0</v>
          </cell>
          <cell r="E190">
            <v>0</v>
          </cell>
          <cell r="F190">
            <v>0</v>
          </cell>
          <cell r="G190">
            <v>0</v>
          </cell>
        </row>
        <row r="191">
          <cell r="C191">
            <v>0</v>
          </cell>
          <cell r="E191">
            <v>0</v>
          </cell>
          <cell r="F191">
            <v>0</v>
          </cell>
          <cell r="G191">
            <v>0</v>
          </cell>
        </row>
        <row r="192">
          <cell r="C192">
            <v>0</v>
          </cell>
          <cell r="E192">
            <v>0</v>
          </cell>
          <cell r="F192">
            <v>0</v>
          </cell>
          <cell r="G192">
            <v>0</v>
          </cell>
        </row>
        <row r="193">
          <cell r="C193" t="str">
            <v>Dossard</v>
          </cell>
          <cell r="E193" t="str">
            <v>Dossard</v>
          </cell>
          <cell r="F193" t="str">
            <v>Dossard</v>
          </cell>
          <cell r="G193" t="str">
            <v>Dossard</v>
          </cell>
        </row>
        <row r="194">
          <cell r="C194">
            <v>0</v>
          </cell>
          <cell r="E194">
            <v>0</v>
          </cell>
          <cell r="F194">
            <v>0</v>
          </cell>
          <cell r="G194">
            <v>0</v>
          </cell>
        </row>
        <row r="195">
          <cell r="C195">
            <v>0</v>
          </cell>
          <cell r="E195">
            <v>0</v>
          </cell>
          <cell r="F195">
            <v>0</v>
          </cell>
          <cell r="G195">
            <v>0</v>
          </cell>
        </row>
        <row r="196">
          <cell r="C196">
            <v>0</v>
          </cell>
          <cell r="E196">
            <v>0</v>
          </cell>
          <cell r="F196">
            <v>0</v>
          </cell>
          <cell r="G196">
            <v>0</v>
          </cell>
        </row>
        <row r="197">
          <cell r="C197">
            <v>0</v>
          </cell>
          <cell r="E197">
            <v>0</v>
          </cell>
          <cell r="F197">
            <v>0</v>
          </cell>
          <cell r="G197">
            <v>0</v>
          </cell>
        </row>
        <row r="198">
          <cell r="C198">
            <v>0</v>
          </cell>
          <cell r="E198">
            <v>0</v>
          </cell>
          <cell r="F198">
            <v>0</v>
          </cell>
          <cell r="G198">
            <v>0</v>
          </cell>
        </row>
        <row r="199">
          <cell r="C199">
            <v>0</v>
          </cell>
          <cell r="E199">
            <v>0</v>
          </cell>
          <cell r="F199">
            <v>0</v>
          </cell>
          <cell r="G199">
            <v>0</v>
          </cell>
        </row>
        <row r="200">
          <cell r="C200">
            <v>0</v>
          </cell>
          <cell r="E200">
            <v>0</v>
          </cell>
          <cell r="F200">
            <v>0</v>
          </cell>
          <cell r="G200">
            <v>0</v>
          </cell>
        </row>
        <row r="201">
          <cell r="C201">
            <v>0</v>
          </cell>
          <cell r="E201">
            <v>0</v>
          </cell>
          <cell r="F201">
            <v>0</v>
          </cell>
          <cell r="G201">
            <v>0</v>
          </cell>
        </row>
        <row r="202">
          <cell r="C202">
            <v>0</v>
          </cell>
          <cell r="E202">
            <v>0</v>
          </cell>
          <cell r="F202">
            <v>0</v>
          </cell>
          <cell r="G202">
            <v>0</v>
          </cell>
        </row>
        <row r="203">
          <cell r="C203">
            <v>0</v>
          </cell>
          <cell r="E203">
            <v>0</v>
          </cell>
          <cell r="F203">
            <v>0</v>
          </cell>
          <cell r="G203">
            <v>0</v>
          </cell>
        </row>
        <row r="204">
          <cell r="C204">
            <v>0</v>
          </cell>
          <cell r="E204">
            <v>0</v>
          </cell>
          <cell r="F204">
            <v>0</v>
          </cell>
          <cell r="G204">
            <v>0</v>
          </cell>
        </row>
        <row r="205">
          <cell r="C205">
            <v>0</v>
          </cell>
          <cell r="E205">
            <v>0</v>
          </cell>
          <cell r="F205">
            <v>0</v>
          </cell>
          <cell r="G205">
            <v>0</v>
          </cell>
        </row>
        <row r="206">
          <cell r="C206">
            <v>0</v>
          </cell>
          <cell r="E206">
            <v>0</v>
          </cell>
          <cell r="F206">
            <v>0</v>
          </cell>
          <cell r="G206">
            <v>0</v>
          </cell>
        </row>
        <row r="207">
          <cell r="C207">
            <v>0</v>
          </cell>
          <cell r="E207">
            <v>0</v>
          </cell>
          <cell r="F207">
            <v>0</v>
          </cell>
          <cell r="G207">
            <v>0</v>
          </cell>
        </row>
        <row r="208">
          <cell r="C208">
            <v>0</v>
          </cell>
          <cell r="E208">
            <v>0</v>
          </cell>
          <cell r="F208">
            <v>0</v>
          </cell>
          <cell r="G208">
            <v>0</v>
          </cell>
        </row>
        <row r="209">
          <cell r="C209" t="str">
            <v>Dossard</v>
          </cell>
          <cell r="E209" t="str">
            <v>Dossard</v>
          </cell>
          <cell r="F209" t="str">
            <v>Dossard</v>
          </cell>
          <cell r="G209" t="str">
            <v>Dossard</v>
          </cell>
        </row>
        <row r="210">
          <cell r="C210">
            <v>0</v>
          </cell>
          <cell r="E210">
            <v>0</v>
          </cell>
          <cell r="F210">
            <v>0</v>
          </cell>
          <cell r="G210">
            <v>0</v>
          </cell>
        </row>
        <row r="211">
          <cell r="C211">
            <v>0</v>
          </cell>
          <cell r="E211">
            <v>0</v>
          </cell>
          <cell r="F211">
            <v>0</v>
          </cell>
          <cell r="G211">
            <v>0</v>
          </cell>
        </row>
        <row r="212">
          <cell r="C212">
            <v>0</v>
          </cell>
          <cell r="E212">
            <v>0</v>
          </cell>
          <cell r="F212">
            <v>0</v>
          </cell>
          <cell r="G212">
            <v>0</v>
          </cell>
        </row>
        <row r="213">
          <cell r="C213">
            <v>0</v>
          </cell>
          <cell r="E213">
            <v>0</v>
          </cell>
          <cell r="F213">
            <v>0</v>
          </cell>
          <cell r="G213">
            <v>0</v>
          </cell>
        </row>
        <row r="214">
          <cell r="C214">
            <v>0</v>
          </cell>
          <cell r="E214">
            <v>0</v>
          </cell>
          <cell r="F214">
            <v>0</v>
          </cell>
          <cell r="G214">
            <v>0</v>
          </cell>
        </row>
        <row r="215">
          <cell r="C215">
            <v>0</v>
          </cell>
          <cell r="E215">
            <v>0</v>
          </cell>
          <cell r="F215">
            <v>0</v>
          </cell>
          <cell r="G215">
            <v>0</v>
          </cell>
        </row>
        <row r="216">
          <cell r="C216">
            <v>0</v>
          </cell>
          <cell r="E216">
            <v>0</v>
          </cell>
          <cell r="F216">
            <v>0</v>
          </cell>
          <cell r="G216">
            <v>0</v>
          </cell>
        </row>
        <row r="217">
          <cell r="C217">
            <v>0</v>
          </cell>
          <cell r="E217">
            <v>0</v>
          </cell>
          <cell r="F217">
            <v>0</v>
          </cell>
          <cell r="G217">
            <v>0</v>
          </cell>
        </row>
        <row r="218">
          <cell r="C218">
            <v>0</v>
          </cell>
          <cell r="E218">
            <v>0</v>
          </cell>
          <cell r="F218">
            <v>0</v>
          </cell>
          <cell r="G218">
            <v>0</v>
          </cell>
        </row>
        <row r="219">
          <cell r="C219">
            <v>0</v>
          </cell>
          <cell r="E219">
            <v>0</v>
          </cell>
          <cell r="F219">
            <v>0</v>
          </cell>
          <cell r="G219">
            <v>0</v>
          </cell>
        </row>
        <row r="220">
          <cell r="C220">
            <v>0</v>
          </cell>
          <cell r="E220">
            <v>0</v>
          </cell>
          <cell r="F220">
            <v>0</v>
          </cell>
          <cell r="G220">
            <v>0</v>
          </cell>
        </row>
        <row r="221">
          <cell r="C221">
            <v>0</v>
          </cell>
          <cell r="E221">
            <v>0</v>
          </cell>
          <cell r="F221">
            <v>0</v>
          </cell>
          <cell r="G221">
            <v>0</v>
          </cell>
        </row>
        <row r="222">
          <cell r="C222">
            <v>0</v>
          </cell>
          <cell r="E222">
            <v>0</v>
          </cell>
          <cell r="F222">
            <v>0</v>
          </cell>
          <cell r="G222">
            <v>0</v>
          </cell>
        </row>
        <row r="223">
          <cell r="C223">
            <v>0</v>
          </cell>
          <cell r="E223">
            <v>0</v>
          </cell>
          <cell r="F223">
            <v>0</v>
          </cell>
          <cell r="G223">
            <v>0</v>
          </cell>
        </row>
        <row r="224">
          <cell r="C224">
            <v>0</v>
          </cell>
          <cell r="E224">
            <v>0</v>
          </cell>
          <cell r="F224">
            <v>0</v>
          </cell>
          <cell r="G224">
            <v>0</v>
          </cell>
        </row>
        <row r="225">
          <cell r="C225" t="str">
            <v>Dossard</v>
          </cell>
          <cell r="E225" t="str">
            <v>Dossard</v>
          </cell>
          <cell r="F225" t="str">
            <v>Dossard</v>
          </cell>
          <cell r="G225" t="str">
            <v>Dossard</v>
          </cell>
        </row>
        <row r="226">
          <cell r="C226">
            <v>0</v>
          </cell>
          <cell r="E226">
            <v>0</v>
          </cell>
          <cell r="F226">
            <v>0</v>
          </cell>
          <cell r="G226">
            <v>0</v>
          </cell>
        </row>
        <row r="227">
          <cell r="C227">
            <v>0</v>
          </cell>
          <cell r="E227">
            <v>0</v>
          </cell>
          <cell r="F227">
            <v>0</v>
          </cell>
          <cell r="G227">
            <v>0</v>
          </cell>
        </row>
        <row r="228">
          <cell r="C228">
            <v>0</v>
          </cell>
          <cell r="E228">
            <v>0</v>
          </cell>
          <cell r="F228">
            <v>0</v>
          </cell>
          <cell r="G228">
            <v>0</v>
          </cell>
        </row>
        <row r="229">
          <cell r="C229">
            <v>0</v>
          </cell>
          <cell r="E229">
            <v>0</v>
          </cell>
          <cell r="F229">
            <v>0</v>
          </cell>
          <cell r="G229">
            <v>0</v>
          </cell>
        </row>
        <row r="230">
          <cell r="C230">
            <v>0</v>
          </cell>
          <cell r="E230">
            <v>0</v>
          </cell>
          <cell r="F230">
            <v>0</v>
          </cell>
          <cell r="G230">
            <v>0</v>
          </cell>
        </row>
        <row r="231">
          <cell r="C231">
            <v>0</v>
          </cell>
          <cell r="E231">
            <v>0</v>
          </cell>
          <cell r="F231">
            <v>0</v>
          </cell>
          <cell r="G231">
            <v>0</v>
          </cell>
        </row>
        <row r="232">
          <cell r="C232">
            <v>0</v>
          </cell>
          <cell r="E232">
            <v>0</v>
          </cell>
          <cell r="F232">
            <v>0</v>
          </cell>
          <cell r="G232">
            <v>0</v>
          </cell>
        </row>
        <row r="233">
          <cell r="C233">
            <v>0</v>
          </cell>
          <cell r="E233">
            <v>0</v>
          </cell>
          <cell r="F233">
            <v>0</v>
          </cell>
          <cell r="G233">
            <v>0</v>
          </cell>
        </row>
        <row r="234">
          <cell r="C234">
            <v>0</v>
          </cell>
          <cell r="E234">
            <v>0</v>
          </cell>
          <cell r="F234">
            <v>0</v>
          </cell>
          <cell r="G234">
            <v>0</v>
          </cell>
        </row>
        <row r="235">
          <cell r="C235">
            <v>0</v>
          </cell>
          <cell r="E235">
            <v>0</v>
          </cell>
          <cell r="F235">
            <v>0</v>
          </cell>
          <cell r="G235">
            <v>0</v>
          </cell>
        </row>
        <row r="236">
          <cell r="C236">
            <v>0</v>
          </cell>
          <cell r="E236">
            <v>0</v>
          </cell>
          <cell r="F236">
            <v>0</v>
          </cell>
          <cell r="G236">
            <v>0</v>
          </cell>
        </row>
        <row r="237">
          <cell r="C237">
            <v>0</v>
          </cell>
          <cell r="E237">
            <v>0</v>
          </cell>
          <cell r="F237">
            <v>0</v>
          </cell>
          <cell r="G237">
            <v>0</v>
          </cell>
        </row>
        <row r="238">
          <cell r="C238">
            <v>0</v>
          </cell>
          <cell r="E238">
            <v>0</v>
          </cell>
          <cell r="F238">
            <v>0</v>
          </cell>
          <cell r="G238">
            <v>0</v>
          </cell>
        </row>
        <row r="239">
          <cell r="C239">
            <v>0</v>
          </cell>
          <cell r="E239">
            <v>0</v>
          </cell>
          <cell r="F239">
            <v>0</v>
          </cell>
          <cell r="G239">
            <v>0</v>
          </cell>
        </row>
        <row r="240">
          <cell r="C240">
            <v>0</v>
          </cell>
          <cell r="E240">
            <v>0</v>
          </cell>
          <cell r="F240">
            <v>0</v>
          </cell>
          <cell r="G240">
            <v>0</v>
          </cell>
        </row>
        <row r="241">
          <cell r="C241" t="str">
            <v>Dossard</v>
          </cell>
          <cell r="E241" t="str">
            <v>Dossard</v>
          </cell>
          <cell r="F241" t="str">
            <v>Dossard</v>
          </cell>
          <cell r="G241" t="str">
            <v>Dossard</v>
          </cell>
        </row>
        <row r="242">
          <cell r="C242">
            <v>0</v>
          </cell>
          <cell r="E242">
            <v>0</v>
          </cell>
          <cell r="F242">
            <v>0</v>
          </cell>
          <cell r="G242">
            <v>0</v>
          </cell>
        </row>
        <row r="243">
          <cell r="C243">
            <v>0</v>
          </cell>
          <cell r="E243">
            <v>0</v>
          </cell>
          <cell r="F243">
            <v>0</v>
          </cell>
          <cell r="G243">
            <v>0</v>
          </cell>
        </row>
        <row r="244">
          <cell r="C244">
            <v>0</v>
          </cell>
          <cell r="E244">
            <v>0</v>
          </cell>
          <cell r="F244">
            <v>0</v>
          </cell>
          <cell r="G244">
            <v>0</v>
          </cell>
        </row>
        <row r="245">
          <cell r="C245">
            <v>0</v>
          </cell>
          <cell r="E245">
            <v>0</v>
          </cell>
          <cell r="F245">
            <v>0</v>
          </cell>
          <cell r="G245">
            <v>0</v>
          </cell>
        </row>
        <row r="246">
          <cell r="C246">
            <v>0</v>
          </cell>
          <cell r="E246">
            <v>0</v>
          </cell>
          <cell r="F246">
            <v>0</v>
          </cell>
          <cell r="G246">
            <v>0</v>
          </cell>
        </row>
        <row r="247">
          <cell r="C247">
            <v>0</v>
          </cell>
          <cell r="E247">
            <v>0</v>
          </cell>
          <cell r="F247">
            <v>0</v>
          </cell>
          <cell r="G247">
            <v>0</v>
          </cell>
        </row>
        <row r="248">
          <cell r="C248">
            <v>0</v>
          </cell>
          <cell r="E248">
            <v>0</v>
          </cell>
          <cell r="F248">
            <v>0</v>
          </cell>
          <cell r="G248">
            <v>0</v>
          </cell>
        </row>
        <row r="249">
          <cell r="C249">
            <v>0</v>
          </cell>
          <cell r="E249">
            <v>0</v>
          </cell>
          <cell r="F249">
            <v>0</v>
          </cell>
          <cell r="G249">
            <v>0</v>
          </cell>
        </row>
        <row r="250">
          <cell r="C250">
            <v>0</v>
          </cell>
          <cell r="E250">
            <v>0</v>
          </cell>
          <cell r="F250">
            <v>0</v>
          </cell>
          <cell r="G250">
            <v>0</v>
          </cell>
        </row>
        <row r="251">
          <cell r="C251">
            <v>0</v>
          </cell>
          <cell r="E251">
            <v>0</v>
          </cell>
          <cell r="F251">
            <v>0</v>
          </cell>
          <cell r="G251">
            <v>0</v>
          </cell>
        </row>
        <row r="252">
          <cell r="C252">
            <v>0</v>
          </cell>
          <cell r="E252">
            <v>0</v>
          </cell>
          <cell r="F252">
            <v>0</v>
          </cell>
          <cell r="G252">
            <v>0</v>
          </cell>
        </row>
        <row r="253">
          <cell r="C253">
            <v>0</v>
          </cell>
          <cell r="E253">
            <v>0</v>
          </cell>
          <cell r="F253">
            <v>0</v>
          </cell>
          <cell r="G253">
            <v>0</v>
          </cell>
        </row>
        <row r="254">
          <cell r="C254">
            <v>0</v>
          </cell>
          <cell r="E254">
            <v>0</v>
          </cell>
          <cell r="F254">
            <v>0</v>
          </cell>
          <cell r="G254">
            <v>0</v>
          </cell>
        </row>
        <row r="255">
          <cell r="C255">
            <v>0</v>
          </cell>
          <cell r="E255">
            <v>0</v>
          </cell>
          <cell r="F255">
            <v>0</v>
          </cell>
          <cell r="G255">
            <v>0</v>
          </cell>
        </row>
        <row r="256">
          <cell r="C256">
            <v>0</v>
          </cell>
          <cell r="E256">
            <v>0</v>
          </cell>
          <cell r="F256">
            <v>0</v>
          </cell>
          <cell r="G256">
            <v>0</v>
          </cell>
        </row>
        <row r="257">
          <cell r="C257" t="str">
            <v>Dossard</v>
          </cell>
          <cell r="E257" t="str">
            <v>Dossard</v>
          </cell>
          <cell r="F257" t="str">
            <v>Dossard</v>
          </cell>
          <cell r="G257" t="str">
            <v>Dossard</v>
          </cell>
        </row>
        <row r="258">
          <cell r="C258">
            <v>0</v>
          </cell>
          <cell r="E258">
            <v>0</v>
          </cell>
          <cell r="F258">
            <v>0</v>
          </cell>
          <cell r="G258">
            <v>0</v>
          </cell>
        </row>
        <row r="259">
          <cell r="C259">
            <v>0</v>
          </cell>
          <cell r="E259">
            <v>0</v>
          </cell>
          <cell r="F259">
            <v>0</v>
          </cell>
          <cell r="G259">
            <v>0</v>
          </cell>
        </row>
        <row r="260">
          <cell r="C260">
            <v>0</v>
          </cell>
          <cell r="E260">
            <v>0</v>
          </cell>
          <cell r="F260">
            <v>0</v>
          </cell>
          <cell r="G260">
            <v>0</v>
          </cell>
        </row>
        <row r="261">
          <cell r="C261">
            <v>0</v>
          </cell>
          <cell r="E261">
            <v>0</v>
          </cell>
          <cell r="F261">
            <v>0</v>
          </cell>
          <cell r="G261">
            <v>0</v>
          </cell>
        </row>
        <row r="262">
          <cell r="C262">
            <v>0</v>
          </cell>
          <cell r="E262">
            <v>0</v>
          </cell>
          <cell r="F262">
            <v>0</v>
          </cell>
          <cell r="G262">
            <v>0</v>
          </cell>
        </row>
        <row r="263">
          <cell r="C263">
            <v>0</v>
          </cell>
          <cell r="E263">
            <v>0</v>
          </cell>
          <cell r="F263">
            <v>0</v>
          </cell>
          <cell r="G263">
            <v>0</v>
          </cell>
        </row>
        <row r="264">
          <cell r="C264">
            <v>0</v>
          </cell>
          <cell r="E264">
            <v>0</v>
          </cell>
          <cell r="F264">
            <v>0</v>
          </cell>
          <cell r="G264">
            <v>0</v>
          </cell>
        </row>
        <row r="265">
          <cell r="C265">
            <v>0</v>
          </cell>
          <cell r="E265">
            <v>0</v>
          </cell>
          <cell r="F265">
            <v>0</v>
          </cell>
          <cell r="G265">
            <v>0</v>
          </cell>
        </row>
        <row r="266">
          <cell r="C266">
            <v>0</v>
          </cell>
          <cell r="E266">
            <v>0</v>
          </cell>
          <cell r="F266">
            <v>0</v>
          </cell>
          <cell r="G266">
            <v>0</v>
          </cell>
        </row>
        <row r="267">
          <cell r="C267">
            <v>0</v>
          </cell>
          <cell r="E267">
            <v>0</v>
          </cell>
          <cell r="F267">
            <v>0</v>
          </cell>
          <cell r="G267">
            <v>0</v>
          </cell>
        </row>
        <row r="268">
          <cell r="C268">
            <v>0</v>
          </cell>
          <cell r="E268">
            <v>0</v>
          </cell>
          <cell r="F268">
            <v>0</v>
          </cell>
          <cell r="G268">
            <v>0</v>
          </cell>
        </row>
        <row r="269">
          <cell r="C269">
            <v>0</v>
          </cell>
          <cell r="E269">
            <v>0</v>
          </cell>
          <cell r="F269">
            <v>0</v>
          </cell>
          <cell r="G269">
            <v>0</v>
          </cell>
        </row>
        <row r="270">
          <cell r="C270">
            <v>0</v>
          </cell>
          <cell r="E270">
            <v>0</v>
          </cell>
          <cell r="F270">
            <v>0</v>
          </cell>
          <cell r="G270">
            <v>0</v>
          </cell>
        </row>
        <row r="271">
          <cell r="C271">
            <v>0</v>
          </cell>
          <cell r="E271">
            <v>0</v>
          </cell>
          <cell r="F271">
            <v>0</v>
          </cell>
          <cell r="G271">
            <v>0</v>
          </cell>
        </row>
        <row r="272">
          <cell r="C272">
            <v>0</v>
          </cell>
          <cell r="E272">
            <v>0</v>
          </cell>
          <cell r="F272">
            <v>0</v>
          </cell>
          <cell r="G272">
            <v>0</v>
          </cell>
        </row>
        <row r="273">
          <cell r="C273">
            <v>0</v>
          </cell>
          <cell r="E273">
            <v>0</v>
          </cell>
          <cell r="F273">
            <v>0</v>
          </cell>
          <cell r="G273">
            <v>0</v>
          </cell>
        </row>
        <row r="274">
          <cell r="C274">
            <v>0</v>
          </cell>
          <cell r="E274">
            <v>0</v>
          </cell>
          <cell r="F274">
            <v>0</v>
          </cell>
          <cell r="G274">
            <v>0</v>
          </cell>
        </row>
        <row r="275">
          <cell r="C275">
            <v>0</v>
          </cell>
          <cell r="E275">
            <v>0</v>
          </cell>
          <cell r="F275">
            <v>0</v>
          </cell>
          <cell r="G275">
            <v>0</v>
          </cell>
        </row>
        <row r="276">
          <cell r="C276">
            <v>0</v>
          </cell>
          <cell r="E276">
            <v>0</v>
          </cell>
          <cell r="F276">
            <v>0</v>
          </cell>
          <cell r="G276">
            <v>0</v>
          </cell>
        </row>
        <row r="277">
          <cell r="C277">
            <v>0</v>
          </cell>
          <cell r="E277">
            <v>0</v>
          </cell>
          <cell r="F277">
            <v>0</v>
          </cell>
          <cell r="G277">
            <v>0</v>
          </cell>
        </row>
        <row r="278">
          <cell r="C278">
            <v>0</v>
          </cell>
          <cell r="E278">
            <v>0</v>
          </cell>
          <cell r="F278">
            <v>0</v>
          </cell>
          <cell r="G278">
            <v>0</v>
          </cell>
        </row>
        <row r="279">
          <cell r="C279">
            <v>0</v>
          </cell>
          <cell r="E279">
            <v>0</v>
          </cell>
          <cell r="F279">
            <v>0</v>
          </cell>
          <cell r="G279">
            <v>0</v>
          </cell>
        </row>
        <row r="280">
          <cell r="C280">
            <v>0</v>
          </cell>
          <cell r="E280">
            <v>0</v>
          </cell>
          <cell r="F280">
            <v>0</v>
          </cell>
          <cell r="G280">
            <v>0</v>
          </cell>
        </row>
        <row r="281">
          <cell r="C281">
            <v>0</v>
          </cell>
          <cell r="E281">
            <v>0</v>
          </cell>
          <cell r="F281">
            <v>0</v>
          </cell>
          <cell r="G281">
            <v>0</v>
          </cell>
        </row>
        <row r="282">
          <cell r="C282">
            <v>0</v>
          </cell>
          <cell r="E282">
            <v>0</v>
          </cell>
          <cell r="F282">
            <v>0</v>
          </cell>
          <cell r="G282">
            <v>0</v>
          </cell>
        </row>
        <row r="283">
          <cell r="C283">
            <v>0</v>
          </cell>
          <cell r="E283">
            <v>0</v>
          </cell>
          <cell r="F283">
            <v>0</v>
          </cell>
          <cell r="G283">
            <v>0</v>
          </cell>
        </row>
        <row r="284">
          <cell r="C284">
            <v>0</v>
          </cell>
          <cell r="E284">
            <v>0</v>
          </cell>
          <cell r="F284">
            <v>0</v>
          </cell>
          <cell r="G284">
            <v>0</v>
          </cell>
        </row>
        <row r="285">
          <cell r="C285">
            <v>0</v>
          </cell>
          <cell r="E285">
            <v>0</v>
          </cell>
          <cell r="F285">
            <v>0</v>
          </cell>
          <cell r="G285">
            <v>0</v>
          </cell>
        </row>
        <row r="286">
          <cell r="C286">
            <v>0</v>
          </cell>
          <cell r="E286">
            <v>0</v>
          </cell>
          <cell r="F286">
            <v>0</v>
          </cell>
          <cell r="G286">
            <v>0</v>
          </cell>
        </row>
        <row r="287">
          <cell r="C287">
            <v>0</v>
          </cell>
          <cell r="E287">
            <v>0</v>
          </cell>
          <cell r="F287">
            <v>0</v>
          </cell>
          <cell r="G287">
            <v>0</v>
          </cell>
        </row>
        <row r="288">
          <cell r="C288">
            <v>0</v>
          </cell>
          <cell r="E288">
            <v>0</v>
          </cell>
          <cell r="F288">
            <v>0</v>
          </cell>
          <cell r="G288">
            <v>0</v>
          </cell>
        </row>
        <row r="289">
          <cell r="C289">
            <v>0</v>
          </cell>
          <cell r="E289">
            <v>0</v>
          </cell>
          <cell r="F289">
            <v>0</v>
          </cell>
          <cell r="G289">
            <v>0</v>
          </cell>
        </row>
        <row r="290">
          <cell r="C290">
            <v>0</v>
          </cell>
          <cell r="E290">
            <v>0</v>
          </cell>
          <cell r="F290">
            <v>0</v>
          </cell>
          <cell r="G290">
            <v>0</v>
          </cell>
        </row>
        <row r="291">
          <cell r="C291">
            <v>0</v>
          </cell>
          <cell r="E291">
            <v>0</v>
          </cell>
          <cell r="F291">
            <v>0</v>
          </cell>
          <cell r="G291">
            <v>0</v>
          </cell>
        </row>
        <row r="292">
          <cell r="C292">
            <v>0</v>
          </cell>
          <cell r="E292">
            <v>0</v>
          </cell>
          <cell r="F292">
            <v>0</v>
          </cell>
          <cell r="G292">
            <v>0</v>
          </cell>
        </row>
        <row r="293">
          <cell r="C293">
            <v>0</v>
          </cell>
          <cell r="E293">
            <v>0</v>
          </cell>
          <cell r="F293">
            <v>0</v>
          </cell>
          <cell r="G293">
            <v>0</v>
          </cell>
        </row>
        <row r="294">
          <cell r="C294">
            <v>0</v>
          </cell>
          <cell r="E294">
            <v>0</v>
          </cell>
          <cell r="F294">
            <v>0</v>
          </cell>
          <cell r="G294">
            <v>0</v>
          </cell>
        </row>
        <row r="295">
          <cell r="C295">
            <v>0</v>
          </cell>
          <cell r="E295">
            <v>0</v>
          </cell>
          <cell r="F295">
            <v>0</v>
          </cell>
          <cell r="G295">
            <v>0</v>
          </cell>
        </row>
        <row r="296">
          <cell r="C296">
            <v>0</v>
          </cell>
          <cell r="E296">
            <v>0</v>
          </cell>
          <cell r="F296">
            <v>0</v>
          </cell>
          <cell r="G296">
            <v>0</v>
          </cell>
        </row>
        <row r="297">
          <cell r="C297">
            <v>0</v>
          </cell>
          <cell r="E297">
            <v>0</v>
          </cell>
          <cell r="F297">
            <v>0</v>
          </cell>
          <cell r="G297">
            <v>0</v>
          </cell>
        </row>
        <row r="298">
          <cell r="C298">
            <v>0</v>
          </cell>
          <cell r="E298">
            <v>0</v>
          </cell>
          <cell r="F298">
            <v>0</v>
          </cell>
          <cell r="G298">
            <v>0</v>
          </cell>
        </row>
        <row r="299">
          <cell r="C299">
            <v>0</v>
          </cell>
          <cell r="E299">
            <v>0</v>
          </cell>
          <cell r="F299">
            <v>0</v>
          </cell>
          <cell r="G299">
            <v>0</v>
          </cell>
        </row>
        <row r="300">
          <cell r="C300">
            <v>0</v>
          </cell>
          <cell r="E300">
            <v>0</v>
          </cell>
          <cell r="F300">
            <v>0</v>
          </cell>
          <cell r="G300">
            <v>0</v>
          </cell>
        </row>
        <row r="301">
          <cell r="C301">
            <v>0</v>
          </cell>
          <cell r="E301">
            <v>0</v>
          </cell>
          <cell r="F301">
            <v>0</v>
          </cell>
          <cell r="G301">
            <v>0</v>
          </cell>
        </row>
      </sheetData>
      <sheetData sheetId="51">
        <row r="2">
          <cell r="S2" t="str">
            <v/>
          </cell>
        </row>
        <row r="3">
          <cell r="S3" t="str">
            <v>J</v>
          </cell>
        </row>
        <row r="4">
          <cell r="S4" t="str">
            <v>J+R 1pt</v>
          </cell>
        </row>
        <row r="5">
          <cell r="S5" t="str">
            <v>J+R 2pt</v>
          </cell>
        </row>
        <row r="6">
          <cell r="A6" t="str">
            <v>N°</v>
          </cell>
          <cell r="B6" t="str">
            <v>Date</v>
          </cell>
          <cell r="C6" t="str">
            <v>Dos</v>
          </cell>
          <cell r="D6" t="str">
            <v> Licence</v>
          </cell>
          <cell r="E6" t="str">
            <v> Nom Prénom</v>
          </cell>
          <cell r="F6" t="str">
            <v>N° Club</v>
          </cell>
          <cell r="G6" t="str">
            <v> Club</v>
          </cell>
          <cell r="H6" t="str">
            <v>Ligue</v>
          </cell>
          <cell r="I6" t="str">
            <v>Clt</v>
          </cell>
          <cell r="J6" t="str">
            <v>Pts</v>
          </cell>
          <cell r="K6" t="str">
            <v>Tableau</v>
          </cell>
          <cell r="L6" t="str">
            <v>Carton</v>
          </cell>
          <cell r="M6" t="str">
            <v>Libellé carton</v>
          </cell>
          <cell r="N6" t="str">
            <v>Signature du joueur</v>
          </cell>
          <cell r="O6" t="str">
            <v>Motif indiqué sur la fiche de partie</v>
          </cell>
          <cell r="P6" t="str">
            <v>Dos Advers,</v>
          </cell>
          <cell r="Q6" t="str">
            <v> Nom Prénom adversaire</v>
          </cell>
          <cell r="S6" t="str">
            <v>R</v>
          </cell>
        </row>
        <row r="7">
          <cell r="A7">
            <v>1</v>
          </cell>
          <cell r="B7" t="str">
            <v>13/03/2015</v>
          </cell>
          <cell r="C7">
            <v>6</v>
          </cell>
          <cell r="D7">
            <v>9130660</v>
          </cell>
          <cell r="E7" t="str">
            <v>MESSARRA Maxime</v>
          </cell>
          <cell r="F7">
            <v>12940459</v>
          </cell>
          <cell r="G7" t="str">
            <v>THIAIS AS TT</v>
          </cell>
          <cell r="H7" t="str">
            <v>L12</v>
          </cell>
          <cell r="I7" t="str">
            <v>N° 701</v>
          </cell>
          <cell r="J7">
            <v>2139</v>
          </cell>
          <cell r="K7" t="str">
            <v>SM</v>
          </cell>
          <cell r="L7" t="str">
            <v>J</v>
          </cell>
          <cell r="M7" t="str">
            <v>Jaune</v>
          </cell>
          <cell r="N7" t="str">
            <v>O</v>
          </cell>
          <cell r="O7" t="str">
            <v>Jet de raquette</v>
          </cell>
          <cell r="P7">
            <v>5</v>
          </cell>
          <cell r="Q7" t="str">
            <v>DUPONT Bastien</v>
          </cell>
        </row>
        <row r="8">
          <cell r="A8">
            <v>2</v>
          </cell>
          <cell r="B8" t="str">
            <v>13/03/2015</v>
          </cell>
          <cell r="C8">
            <v>6</v>
          </cell>
          <cell r="D8">
            <v>9130660</v>
          </cell>
          <cell r="E8" t="str">
            <v>MESSARRA Maxime</v>
          </cell>
          <cell r="F8">
            <v>12940459</v>
          </cell>
          <cell r="G8" t="str">
            <v>THIAIS AS TT</v>
          </cell>
          <cell r="H8" t="str">
            <v>L12</v>
          </cell>
          <cell r="I8" t="str">
            <v>N° 701</v>
          </cell>
          <cell r="J8">
            <v>2139</v>
          </cell>
          <cell r="K8" t="str">
            <v>SM</v>
          </cell>
          <cell r="L8" t="str">
            <v>J+R 1pt</v>
          </cell>
          <cell r="M8" t="str">
            <v>Jaune + Rouge 1 point</v>
          </cell>
          <cell r="N8" t="str">
            <v>O</v>
          </cell>
          <cell r="O8" t="str">
            <v>Coup de pied dans les séparations</v>
          </cell>
          <cell r="Q8">
            <v>0</v>
          </cell>
        </row>
        <row r="9">
          <cell r="A9">
            <v>3</v>
          </cell>
          <cell r="D9">
            <v>0</v>
          </cell>
          <cell r="E9">
            <v>0</v>
          </cell>
          <cell r="F9">
            <v>0</v>
          </cell>
          <cell r="G9">
            <v>0</v>
          </cell>
          <cell r="H9">
            <v>0</v>
          </cell>
          <cell r="I9">
            <v>0</v>
          </cell>
          <cell r="J9">
            <v>0</v>
          </cell>
          <cell r="L9" t="str">
            <v/>
          </cell>
          <cell r="M9" t="str">
            <v/>
          </cell>
          <cell r="Q9">
            <v>0</v>
          </cell>
        </row>
        <row r="10">
          <cell r="A10">
            <v>4</v>
          </cell>
          <cell r="D10">
            <v>0</v>
          </cell>
          <cell r="E10">
            <v>0</v>
          </cell>
          <cell r="F10">
            <v>0</v>
          </cell>
          <cell r="G10">
            <v>0</v>
          </cell>
          <cell r="H10">
            <v>0</v>
          </cell>
          <cell r="I10">
            <v>0</v>
          </cell>
          <cell r="J10">
            <v>0</v>
          </cell>
          <cell r="L10" t="str">
            <v/>
          </cell>
          <cell r="M10" t="str">
            <v/>
          </cell>
          <cell r="Q10">
            <v>0</v>
          </cell>
        </row>
        <row r="11">
          <cell r="A11">
            <v>5</v>
          </cell>
          <cell r="D11">
            <v>0</v>
          </cell>
          <cell r="E11">
            <v>0</v>
          </cell>
          <cell r="F11">
            <v>0</v>
          </cell>
          <cell r="G11">
            <v>0</v>
          </cell>
          <cell r="H11">
            <v>0</v>
          </cell>
          <cell r="I11">
            <v>0</v>
          </cell>
          <cell r="J11">
            <v>0</v>
          </cell>
          <cell r="L11" t="str">
            <v/>
          </cell>
          <cell r="M11" t="str">
            <v/>
          </cell>
          <cell r="Q11">
            <v>0</v>
          </cell>
        </row>
        <row r="12">
          <cell r="A12">
            <v>6</v>
          </cell>
          <cell r="D12">
            <v>0</v>
          </cell>
          <cell r="E12">
            <v>0</v>
          </cell>
          <cell r="F12">
            <v>0</v>
          </cell>
          <cell r="G12">
            <v>0</v>
          </cell>
          <cell r="H12">
            <v>0</v>
          </cell>
          <cell r="I12">
            <v>0</v>
          </cell>
          <cell r="J12">
            <v>0</v>
          </cell>
          <cell r="L12" t="str">
            <v/>
          </cell>
          <cell r="M12" t="str">
            <v/>
          </cell>
          <cell r="Q12">
            <v>0</v>
          </cell>
        </row>
        <row r="13">
          <cell r="A13">
            <v>7</v>
          </cell>
          <cell r="D13">
            <v>0</v>
          </cell>
          <cell r="E13">
            <v>0</v>
          </cell>
          <cell r="F13">
            <v>0</v>
          </cell>
          <cell r="G13">
            <v>0</v>
          </cell>
          <cell r="H13">
            <v>0</v>
          </cell>
          <cell r="I13">
            <v>0</v>
          </cell>
          <cell r="J13">
            <v>0</v>
          </cell>
          <cell r="L13" t="str">
            <v/>
          </cell>
          <cell r="M13" t="str">
            <v/>
          </cell>
          <cell r="Q13">
            <v>0</v>
          </cell>
        </row>
        <row r="14">
          <cell r="A14">
            <v>8</v>
          </cell>
          <cell r="D14">
            <v>0</v>
          </cell>
          <cell r="E14">
            <v>0</v>
          </cell>
          <cell r="F14">
            <v>0</v>
          </cell>
          <cell r="G14">
            <v>0</v>
          </cell>
          <cell r="H14">
            <v>0</v>
          </cell>
          <cell r="I14">
            <v>0</v>
          </cell>
          <cell r="J14">
            <v>0</v>
          </cell>
          <cell r="L14" t="str">
            <v/>
          </cell>
          <cell r="M14" t="str">
            <v/>
          </cell>
          <cell r="Q14">
            <v>0</v>
          </cell>
        </row>
        <row r="15">
          <cell r="A15">
            <v>9</v>
          </cell>
          <cell r="D15">
            <v>0</v>
          </cell>
          <cell r="E15">
            <v>0</v>
          </cell>
          <cell r="F15">
            <v>0</v>
          </cell>
          <cell r="G15">
            <v>0</v>
          </cell>
          <cell r="H15">
            <v>0</v>
          </cell>
          <cell r="I15">
            <v>0</v>
          </cell>
          <cell r="J15">
            <v>0</v>
          </cell>
          <cell r="L15" t="str">
            <v/>
          </cell>
          <cell r="M15" t="str">
            <v/>
          </cell>
          <cell r="Q15">
            <v>0</v>
          </cell>
        </row>
        <row r="16">
          <cell r="A16">
            <v>10</v>
          </cell>
          <cell r="D16">
            <v>0</v>
          </cell>
          <cell r="E16">
            <v>0</v>
          </cell>
          <cell r="F16">
            <v>0</v>
          </cell>
          <cell r="G16">
            <v>0</v>
          </cell>
          <cell r="H16">
            <v>0</v>
          </cell>
          <cell r="I16">
            <v>0</v>
          </cell>
          <cell r="J16">
            <v>0</v>
          </cell>
          <cell r="L16" t="str">
            <v/>
          </cell>
          <cell r="M16" t="str">
            <v/>
          </cell>
          <cell r="Q16">
            <v>0</v>
          </cell>
        </row>
        <row r="17">
          <cell r="A17">
            <v>11</v>
          </cell>
          <cell r="D17">
            <v>0</v>
          </cell>
          <cell r="E17">
            <v>0</v>
          </cell>
          <cell r="F17">
            <v>0</v>
          </cell>
          <cell r="G17">
            <v>0</v>
          </cell>
          <cell r="H17">
            <v>0</v>
          </cell>
          <cell r="I17">
            <v>0</v>
          </cell>
          <cell r="J17">
            <v>0</v>
          </cell>
          <cell r="L17" t="str">
            <v/>
          </cell>
          <cell r="M17" t="str">
            <v/>
          </cell>
          <cell r="Q17">
            <v>0</v>
          </cell>
        </row>
        <row r="18">
          <cell r="A18">
            <v>12</v>
          </cell>
          <cell r="D18">
            <v>0</v>
          </cell>
          <cell r="E18">
            <v>0</v>
          </cell>
          <cell r="F18">
            <v>0</v>
          </cell>
          <cell r="G18">
            <v>0</v>
          </cell>
          <cell r="H18">
            <v>0</v>
          </cell>
          <cell r="I18">
            <v>0</v>
          </cell>
          <cell r="J18">
            <v>0</v>
          </cell>
          <cell r="L18" t="str">
            <v/>
          </cell>
          <cell r="M18" t="str">
            <v/>
          </cell>
          <cell r="Q18">
            <v>0</v>
          </cell>
        </row>
        <row r="19">
          <cell r="A19">
            <v>13</v>
          </cell>
          <cell r="D19">
            <v>0</v>
          </cell>
          <cell r="E19">
            <v>0</v>
          </cell>
          <cell r="F19">
            <v>0</v>
          </cell>
          <cell r="G19">
            <v>0</v>
          </cell>
          <cell r="H19">
            <v>0</v>
          </cell>
          <cell r="I19">
            <v>0</v>
          </cell>
          <cell r="J19">
            <v>0</v>
          </cell>
          <cell r="L19" t="str">
            <v/>
          </cell>
          <cell r="M19" t="str">
            <v/>
          </cell>
          <cell r="Q19">
            <v>0</v>
          </cell>
        </row>
        <row r="20">
          <cell r="A20">
            <v>14</v>
          </cell>
          <cell r="D20">
            <v>0</v>
          </cell>
          <cell r="E20">
            <v>0</v>
          </cell>
          <cell r="F20">
            <v>0</v>
          </cell>
          <cell r="G20">
            <v>0</v>
          </cell>
          <cell r="H20">
            <v>0</v>
          </cell>
          <cell r="I20">
            <v>0</v>
          </cell>
          <cell r="J20">
            <v>0</v>
          </cell>
          <cell r="L20" t="str">
            <v/>
          </cell>
          <cell r="M20" t="str">
            <v/>
          </cell>
          <cell r="Q20">
            <v>0</v>
          </cell>
        </row>
        <row r="21">
          <cell r="A21">
            <v>15</v>
          </cell>
          <cell r="D21">
            <v>0</v>
          </cell>
          <cell r="E21">
            <v>0</v>
          </cell>
          <cell r="F21">
            <v>0</v>
          </cell>
          <cell r="G21">
            <v>0</v>
          </cell>
          <cell r="H21">
            <v>0</v>
          </cell>
          <cell r="I21">
            <v>0</v>
          </cell>
          <cell r="J21">
            <v>0</v>
          </cell>
          <cell r="L21" t="str">
            <v/>
          </cell>
          <cell r="M21" t="str">
            <v/>
          </cell>
          <cell r="Q21">
            <v>0</v>
          </cell>
        </row>
        <row r="22">
          <cell r="A22">
            <v>16</v>
          </cell>
          <cell r="D22">
            <v>0</v>
          </cell>
          <cell r="E22">
            <v>0</v>
          </cell>
          <cell r="F22">
            <v>0</v>
          </cell>
          <cell r="G22">
            <v>0</v>
          </cell>
          <cell r="H22">
            <v>0</v>
          </cell>
          <cell r="I22">
            <v>0</v>
          </cell>
          <cell r="J22">
            <v>0</v>
          </cell>
          <cell r="L22" t="str">
            <v/>
          </cell>
          <cell r="M22" t="str">
            <v/>
          </cell>
          <cell r="Q22">
            <v>0</v>
          </cell>
        </row>
        <row r="23">
          <cell r="A23">
            <v>17</v>
          </cell>
          <cell r="D23">
            <v>0</v>
          </cell>
          <cell r="E23">
            <v>0</v>
          </cell>
          <cell r="F23">
            <v>0</v>
          </cell>
          <cell r="G23">
            <v>0</v>
          </cell>
          <cell r="H23">
            <v>0</v>
          </cell>
          <cell r="I23">
            <v>0</v>
          </cell>
          <cell r="J23">
            <v>0</v>
          </cell>
          <cell r="L23" t="str">
            <v/>
          </cell>
          <cell r="M23" t="str">
            <v/>
          </cell>
          <cell r="Q23">
            <v>0</v>
          </cell>
        </row>
        <row r="24">
          <cell r="A24">
            <v>18</v>
          </cell>
          <cell r="D24">
            <v>0</v>
          </cell>
          <cell r="E24">
            <v>0</v>
          </cell>
          <cell r="F24">
            <v>0</v>
          </cell>
          <cell r="G24">
            <v>0</v>
          </cell>
          <cell r="H24">
            <v>0</v>
          </cell>
          <cell r="I24">
            <v>0</v>
          </cell>
          <cell r="J24">
            <v>0</v>
          </cell>
          <cell r="L24" t="str">
            <v/>
          </cell>
          <cell r="M24" t="str">
            <v/>
          </cell>
          <cell r="Q24">
            <v>0</v>
          </cell>
        </row>
        <row r="25">
          <cell r="A25">
            <v>19</v>
          </cell>
          <cell r="D25">
            <v>0</v>
          </cell>
          <cell r="E25">
            <v>0</v>
          </cell>
          <cell r="F25">
            <v>0</v>
          </cell>
          <cell r="G25">
            <v>0</v>
          </cell>
          <cell r="H25">
            <v>0</v>
          </cell>
          <cell r="I25">
            <v>0</v>
          </cell>
          <cell r="J25">
            <v>0</v>
          </cell>
          <cell r="L25" t="str">
            <v/>
          </cell>
          <cell r="M25" t="str">
            <v/>
          </cell>
          <cell r="Q25">
            <v>0</v>
          </cell>
        </row>
        <row r="26">
          <cell r="A26">
            <v>20</v>
          </cell>
          <cell r="D26">
            <v>0</v>
          </cell>
          <cell r="E26">
            <v>0</v>
          </cell>
          <cell r="F26">
            <v>0</v>
          </cell>
          <cell r="G26">
            <v>0</v>
          </cell>
          <cell r="H26">
            <v>0</v>
          </cell>
          <cell r="I26">
            <v>0</v>
          </cell>
          <cell r="J26">
            <v>0</v>
          </cell>
          <cell r="L26" t="str">
            <v/>
          </cell>
          <cell r="M26" t="str">
            <v/>
          </cell>
          <cell r="Q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PIDD"/>
      <sheetName val="SPIDD Ed 321"/>
      <sheetName val="Liste inscrits"/>
      <sheetName val="ME A"/>
      <sheetName val="ME B"/>
      <sheetName val="Moins de 18 ans"/>
      <sheetName val="Moins de 16 ans"/>
      <sheetName val="Moins de 15 ans"/>
      <sheetName val="Moins de 14 ans"/>
      <sheetName val="Moins de 13 ans"/>
      <sheetName val="Moins de 12 ans"/>
      <sheetName val="Moins de 11 ans"/>
      <sheetName val="Clt inscrits"/>
      <sheetName val="Clt E A"/>
      <sheetName val="Clt E B"/>
      <sheetName val="Clt 18"/>
      <sheetName val="Clt 16"/>
      <sheetName val="Clt 15"/>
      <sheetName val="Clt 14"/>
      <sheetName val="Clt 13"/>
      <sheetName val="Clt 12"/>
      <sheetName val="Clt 11"/>
    </sheetNames>
    <sheetDataSet>
      <sheetData sheetId="1">
        <row r="1">
          <cell r="C1" t="str">
            <v>N°Licence</v>
          </cell>
          <cell r="D1" t="str">
            <v>Dossard</v>
          </cell>
          <cell r="E1" t="str">
            <v>Nom</v>
          </cell>
          <cell r="F1" t="str">
            <v>Prénom</v>
          </cell>
          <cell r="G1" t="str">
            <v>Date Naissance</v>
          </cell>
          <cell r="H1" t="str">
            <v>Libellé Club 1</v>
          </cell>
          <cell r="I1" t="str">
            <v>Classement</v>
          </cell>
          <cell r="J1" t="str">
            <v>Points CF cumul</v>
          </cell>
          <cell r="K1" t="str">
            <v>Points Critérium Précédent</v>
          </cell>
          <cell r="L1" t="str">
            <v>Points Tour Critérium Précedent</v>
          </cell>
          <cell r="M1" t="str">
            <v>Catégorie</v>
          </cell>
          <cell r="N1" t="str">
            <v>Type classement</v>
          </cell>
        </row>
        <row r="2">
          <cell r="C2" t="str">
            <v>796712</v>
          </cell>
          <cell r="D2">
            <v>1</v>
          </cell>
          <cell r="E2" t="str">
            <v>LEBESSON</v>
          </cell>
          <cell r="F2" t="str">
            <v>Emmanuel</v>
          </cell>
          <cell r="G2">
            <v>32257</v>
          </cell>
          <cell r="H2" t="str">
            <v>BOULOGNE BIL AC</v>
          </cell>
          <cell r="I2">
            <v>3257</v>
          </cell>
          <cell r="M2">
            <v>-40</v>
          </cell>
          <cell r="N2" t="str">
            <v>N 15</v>
          </cell>
        </row>
        <row r="3">
          <cell r="C3" t="str">
            <v>9421483</v>
          </cell>
          <cell r="D3">
            <v>2</v>
          </cell>
          <cell r="E3" t="str">
            <v>OUAICHE</v>
          </cell>
          <cell r="F3" t="str">
            <v>Stéphane</v>
          </cell>
          <cell r="G3">
            <v>34230</v>
          </cell>
          <cell r="H3" t="str">
            <v>PPC VILLENEUVE</v>
          </cell>
          <cell r="I3">
            <v>3176</v>
          </cell>
          <cell r="M3">
            <v>-40</v>
          </cell>
          <cell r="N3" t="str">
            <v>N 20</v>
          </cell>
        </row>
        <row r="4">
          <cell r="C4" t="str">
            <v>9312097</v>
          </cell>
          <cell r="D4">
            <v>3</v>
          </cell>
          <cell r="E4" t="str">
            <v>LE GUEN</v>
          </cell>
          <cell r="F4" t="str">
            <v>Victorien</v>
          </cell>
          <cell r="G4">
            <v>33713</v>
          </cell>
          <cell r="H4" t="str">
            <v>ISSEENNE E P</v>
          </cell>
          <cell r="I4">
            <v>3068</v>
          </cell>
          <cell r="M4">
            <v>-40</v>
          </cell>
          <cell r="N4" t="str">
            <v>N 31</v>
          </cell>
        </row>
        <row r="5">
          <cell r="C5" t="str">
            <v>9420287</v>
          </cell>
          <cell r="D5">
            <v>4</v>
          </cell>
          <cell r="E5" t="str">
            <v>ROBINOT</v>
          </cell>
          <cell r="F5" t="str">
            <v>Alexandre</v>
          </cell>
          <cell r="G5">
            <v>34975</v>
          </cell>
          <cell r="H5" t="str">
            <v>ISTRES</v>
          </cell>
          <cell r="I5">
            <v>3044</v>
          </cell>
          <cell r="M5">
            <v>-20</v>
          </cell>
          <cell r="N5" t="str">
            <v>N 35</v>
          </cell>
        </row>
        <row r="6">
          <cell r="C6" t="str">
            <v>938892</v>
          </cell>
          <cell r="D6">
            <v>5</v>
          </cell>
          <cell r="E6" t="str">
            <v>PETIOT</v>
          </cell>
          <cell r="F6" t="str">
            <v>Jérémy</v>
          </cell>
          <cell r="G6">
            <v>33120</v>
          </cell>
          <cell r="H6" t="str">
            <v>PPC VILLENEUVE</v>
          </cell>
          <cell r="I6">
            <v>2989</v>
          </cell>
          <cell r="M6">
            <v>-40</v>
          </cell>
          <cell r="N6" t="str">
            <v>N 40</v>
          </cell>
        </row>
        <row r="7">
          <cell r="C7" t="str">
            <v>584842</v>
          </cell>
          <cell r="D7">
            <v>6</v>
          </cell>
          <cell r="E7" t="str">
            <v>JOVER</v>
          </cell>
          <cell r="F7" t="str">
            <v>Sebastien</v>
          </cell>
          <cell r="G7">
            <v>27531</v>
          </cell>
          <cell r="H7" t="str">
            <v>ST-DENIS US93TT</v>
          </cell>
          <cell r="I7">
            <v>2977</v>
          </cell>
          <cell r="M7">
            <v>-40</v>
          </cell>
          <cell r="N7" t="str">
            <v>N 43</v>
          </cell>
        </row>
        <row r="8">
          <cell r="C8" t="str">
            <v>9421111</v>
          </cell>
          <cell r="D8">
            <v>7</v>
          </cell>
          <cell r="E8" t="str">
            <v>HACHARD</v>
          </cell>
          <cell r="F8" t="str">
            <v>Antoine</v>
          </cell>
          <cell r="G8">
            <v>34399</v>
          </cell>
          <cell r="H8" t="str">
            <v>ISTRES</v>
          </cell>
          <cell r="I8">
            <v>2952</v>
          </cell>
          <cell r="M8">
            <v>-21</v>
          </cell>
          <cell r="N8" t="str">
            <v>N 45</v>
          </cell>
        </row>
        <row r="9">
          <cell r="C9" t="str">
            <v>1419223</v>
          </cell>
          <cell r="D9">
            <v>8</v>
          </cell>
          <cell r="E9" t="str">
            <v>MADRID</v>
          </cell>
          <cell r="F9" t="str">
            <v>Marcos</v>
          </cell>
          <cell r="G9">
            <v>31661</v>
          </cell>
          <cell r="H9" t="str">
            <v>NICE CAVIGAL TT</v>
          </cell>
          <cell r="I9">
            <v>2946</v>
          </cell>
          <cell r="M9">
            <v>-40</v>
          </cell>
          <cell r="N9" t="str">
            <v>N 46</v>
          </cell>
        </row>
        <row r="10">
          <cell r="C10" t="str">
            <v>166502</v>
          </cell>
          <cell r="D10">
            <v>9</v>
          </cell>
          <cell r="E10" t="str">
            <v>DURANSPAHIC</v>
          </cell>
          <cell r="F10" t="str">
            <v>Admir</v>
          </cell>
          <cell r="G10">
            <v>32045</v>
          </cell>
          <cell r="H10" t="str">
            <v>NICE CAVIGAL TT</v>
          </cell>
          <cell r="I10">
            <v>2842</v>
          </cell>
          <cell r="M10">
            <v>-40</v>
          </cell>
          <cell r="N10" t="str">
            <v>N 60</v>
          </cell>
        </row>
        <row r="11">
          <cell r="C11" t="str">
            <v>348649</v>
          </cell>
          <cell r="D11">
            <v>10</v>
          </cell>
          <cell r="E11" t="str">
            <v>JEAN</v>
          </cell>
          <cell r="F11" t="str">
            <v>Gregoire</v>
          </cell>
          <cell r="G11">
            <v>33856</v>
          </cell>
          <cell r="H11" t="str">
            <v>PPC VILLENEUVE</v>
          </cell>
          <cell r="I11">
            <v>2786</v>
          </cell>
          <cell r="M11">
            <v>-40</v>
          </cell>
          <cell r="N11" t="str">
            <v>N 76</v>
          </cell>
        </row>
        <row r="12">
          <cell r="C12" t="str">
            <v>9313488</v>
          </cell>
          <cell r="D12">
            <v>11</v>
          </cell>
          <cell r="E12" t="str">
            <v>BOULOUSSA</v>
          </cell>
          <cell r="F12" t="str">
            <v>Mehdi</v>
          </cell>
          <cell r="G12">
            <v>34834</v>
          </cell>
          <cell r="H12" t="str">
            <v>ST-DENIS US93TT</v>
          </cell>
          <cell r="I12">
            <v>2777</v>
          </cell>
          <cell r="M12">
            <v>-20</v>
          </cell>
          <cell r="N12" t="str">
            <v>N 79</v>
          </cell>
        </row>
        <row r="13">
          <cell r="C13" t="str">
            <v>5612304</v>
          </cell>
          <cell r="D13">
            <v>12</v>
          </cell>
          <cell r="E13" t="str">
            <v>XU</v>
          </cell>
          <cell r="F13" t="str">
            <v>Gang</v>
          </cell>
          <cell r="G13">
            <v>28964</v>
          </cell>
          <cell r="H13" t="str">
            <v>MOREZ HAUT JURA</v>
          </cell>
          <cell r="I13">
            <v>2767</v>
          </cell>
          <cell r="M13">
            <v>-40</v>
          </cell>
          <cell r="N13" t="str">
            <v>N 82</v>
          </cell>
        </row>
        <row r="14">
          <cell r="C14" t="str">
            <v>9417704</v>
          </cell>
          <cell r="D14">
            <v>13</v>
          </cell>
          <cell r="E14" t="str">
            <v>DIAW</v>
          </cell>
          <cell r="F14" t="str">
            <v>Ibrahima</v>
          </cell>
          <cell r="G14">
            <v>33794</v>
          </cell>
          <cell r="H14" t="str">
            <v>ARGENTAN BAYARD</v>
          </cell>
          <cell r="I14">
            <v>2752</v>
          </cell>
          <cell r="M14">
            <v>-40</v>
          </cell>
          <cell r="N14" t="str">
            <v>N 86</v>
          </cell>
        </row>
        <row r="15">
          <cell r="C15" t="str">
            <v>8015853</v>
          </cell>
          <cell r="D15">
            <v>14</v>
          </cell>
          <cell r="E15" t="str">
            <v>WANG</v>
          </cell>
          <cell r="F15" t="str">
            <v>Chen</v>
          </cell>
          <cell r="G15">
            <v>32308</v>
          </cell>
          <cell r="H15" t="str">
            <v>BOULOGNE BIL AC</v>
          </cell>
          <cell r="I15">
            <v>2725</v>
          </cell>
          <cell r="M15">
            <v>-40</v>
          </cell>
          <cell r="N15" t="str">
            <v>N 90</v>
          </cell>
        </row>
        <row r="16">
          <cell r="C16" t="str">
            <v>3816862</v>
          </cell>
          <cell r="D16">
            <v>15</v>
          </cell>
          <cell r="E16" t="str">
            <v>LANDRIEU</v>
          </cell>
          <cell r="F16" t="str">
            <v>Andrea</v>
          </cell>
          <cell r="G16">
            <v>35080</v>
          </cell>
          <cell r="H16" t="str">
            <v>ROANNE LNTT</v>
          </cell>
          <cell r="I16">
            <v>2723</v>
          </cell>
          <cell r="M16">
            <v>-19</v>
          </cell>
          <cell r="N16" t="str">
            <v>N 91</v>
          </cell>
        </row>
        <row r="17">
          <cell r="C17" t="str">
            <v>549490</v>
          </cell>
          <cell r="D17">
            <v>16</v>
          </cell>
          <cell r="E17" t="str">
            <v>NICOLLE</v>
          </cell>
          <cell r="F17" t="str">
            <v>Dorian</v>
          </cell>
          <cell r="G17">
            <v>34619</v>
          </cell>
          <cell r="H17" t="str">
            <v>METZ TT</v>
          </cell>
          <cell r="I17">
            <v>2689</v>
          </cell>
          <cell r="M17">
            <v>-21</v>
          </cell>
          <cell r="N17" t="str">
            <v>N 97</v>
          </cell>
        </row>
        <row r="18">
          <cell r="C18" t="str">
            <v>3318361</v>
          </cell>
          <cell r="D18">
            <v>17</v>
          </cell>
          <cell r="E18" t="str">
            <v>LAVERGNE</v>
          </cell>
          <cell r="F18" t="str">
            <v>Paul</v>
          </cell>
          <cell r="G18">
            <v>33547</v>
          </cell>
          <cell r="H18" t="str">
            <v>STADE MONTOIS</v>
          </cell>
          <cell r="I18">
            <v>2665</v>
          </cell>
          <cell r="M18">
            <v>-40</v>
          </cell>
          <cell r="N18" t="str">
            <v>N 109</v>
          </cell>
        </row>
        <row r="19">
          <cell r="C19" t="str">
            <v>319369</v>
          </cell>
          <cell r="D19">
            <v>18</v>
          </cell>
          <cell r="E19" t="str">
            <v>GAUZY</v>
          </cell>
          <cell r="F19" t="str">
            <v>Paul</v>
          </cell>
          <cell r="G19">
            <v>35148</v>
          </cell>
          <cell r="H19" t="str">
            <v>NICE CAVIGAL TT</v>
          </cell>
          <cell r="I19">
            <v>2661</v>
          </cell>
          <cell r="M19">
            <v>-19</v>
          </cell>
          <cell r="N19" t="str">
            <v>N 111</v>
          </cell>
        </row>
        <row r="20">
          <cell r="C20" t="str">
            <v>9217515</v>
          </cell>
          <cell r="D20">
            <v>19</v>
          </cell>
          <cell r="E20" t="str">
            <v>RIVOAL</v>
          </cell>
          <cell r="F20" t="str">
            <v>Kevin</v>
          </cell>
          <cell r="G20">
            <v>32767</v>
          </cell>
          <cell r="H20" t="str">
            <v>ISSEENNE E P</v>
          </cell>
          <cell r="I20">
            <v>2629</v>
          </cell>
          <cell r="M20">
            <v>-40</v>
          </cell>
          <cell r="N20" t="str">
            <v>N 122</v>
          </cell>
        </row>
        <row r="21">
          <cell r="C21" t="str">
            <v>9227503</v>
          </cell>
          <cell r="D21">
            <v>20</v>
          </cell>
          <cell r="E21" t="str">
            <v>PAULY</v>
          </cell>
          <cell r="F21" t="str">
            <v>Jérôme</v>
          </cell>
          <cell r="G21">
            <v>30901</v>
          </cell>
          <cell r="H21" t="str">
            <v>BOULOGNE BIL AC</v>
          </cell>
          <cell r="I21">
            <v>2621</v>
          </cell>
          <cell r="M21">
            <v>-40</v>
          </cell>
          <cell r="N21" t="str">
            <v>N 124</v>
          </cell>
        </row>
        <row r="22">
          <cell r="C22" t="str">
            <v>7915560</v>
          </cell>
          <cell r="D22">
            <v>21</v>
          </cell>
          <cell r="E22" t="str">
            <v>CAPELLO</v>
          </cell>
          <cell r="F22" t="str">
            <v>Benjy</v>
          </cell>
          <cell r="G22">
            <v>35458</v>
          </cell>
          <cell r="H22" t="str">
            <v>CHARTRES ASTT.</v>
          </cell>
          <cell r="I22">
            <v>2599</v>
          </cell>
          <cell r="M22">
            <v>-18</v>
          </cell>
          <cell r="N22" t="str">
            <v>N 139</v>
          </cell>
        </row>
        <row r="23">
          <cell r="C23" t="str">
            <v>147115</v>
          </cell>
          <cell r="D23">
            <v>22</v>
          </cell>
          <cell r="E23" t="str">
            <v>DEVAUX</v>
          </cell>
          <cell r="F23" t="str">
            <v>Jimmy</v>
          </cell>
          <cell r="G23">
            <v>31613</v>
          </cell>
          <cell r="H23" t="str">
            <v>CAEN TTC</v>
          </cell>
          <cell r="I23">
            <v>2596</v>
          </cell>
          <cell r="M23">
            <v>-40</v>
          </cell>
          <cell r="N23" t="str">
            <v>N 141</v>
          </cell>
        </row>
        <row r="24">
          <cell r="C24" t="str">
            <v>3527416</v>
          </cell>
          <cell r="D24">
            <v>23</v>
          </cell>
          <cell r="E24" t="str">
            <v>KAYODE</v>
          </cell>
          <cell r="F24" t="str">
            <v>Bodé</v>
          </cell>
          <cell r="G24">
            <v>30477</v>
          </cell>
          <cell r="H24" t="str">
            <v>U.S. VERN</v>
          </cell>
          <cell r="I24">
            <v>2558</v>
          </cell>
          <cell r="K24" t="str">
            <v>1A</v>
          </cell>
          <cell r="M24">
            <v>-40</v>
          </cell>
          <cell r="N24" t="str">
            <v>N 162</v>
          </cell>
        </row>
        <row r="25">
          <cell r="C25" t="str">
            <v>688128</v>
          </cell>
          <cell r="D25">
            <v>24</v>
          </cell>
          <cell r="E25" t="str">
            <v>AGBETOGLO</v>
          </cell>
          <cell r="F25" t="str">
            <v>Komi-mawussi</v>
          </cell>
          <cell r="G25">
            <v>34327</v>
          </cell>
          <cell r="H25" t="str">
            <v>NANTES TTCNA</v>
          </cell>
          <cell r="I25">
            <v>2556</v>
          </cell>
          <cell r="M25">
            <v>-40</v>
          </cell>
          <cell r="N25" t="str">
            <v>N 164</v>
          </cell>
        </row>
        <row r="26">
          <cell r="C26" t="str">
            <v>9235986</v>
          </cell>
          <cell r="D26">
            <v>25</v>
          </cell>
          <cell r="E26" t="str">
            <v>REUSEAU</v>
          </cell>
          <cell r="F26" t="str">
            <v>Nicolas</v>
          </cell>
          <cell r="G26">
            <v>35499</v>
          </cell>
          <cell r="H26" t="str">
            <v>STADE MONTOIS</v>
          </cell>
          <cell r="I26">
            <v>2554</v>
          </cell>
          <cell r="M26">
            <v>-18</v>
          </cell>
          <cell r="N26" t="str">
            <v>N 166</v>
          </cell>
        </row>
        <row r="27">
          <cell r="C27" t="str">
            <v>5016295</v>
          </cell>
          <cell r="D27">
            <v>26</v>
          </cell>
          <cell r="E27" t="str">
            <v>URIBE</v>
          </cell>
          <cell r="F27" t="str">
            <v>Salvador</v>
          </cell>
          <cell r="G27">
            <v>33084</v>
          </cell>
          <cell r="H27" t="str">
            <v>LEVALLOIS SPORT</v>
          </cell>
          <cell r="I27">
            <v>2550</v>
          </cell>
          <cell r="M27">
            <v>-40</v>
          </cell>
          <cell r="N27" t="str">
            <v>N 168</v>
          </cell>
        </row>
        <row r="28">
          <cell r="C28" t="str">
            <v>258561</v>
          </cell>
          <cell r="D28">
            <v>27</v>
          </cell>
          <cell r="E28" t="str">
            <v>SALAT</v>
          </cell>
          <cell r="F28" t="str">
            <v>Thomas</v>
          </cell>
          <cell r="G28">
            <v>32380</v>
          </cell>
          <cell r="H28" t="str">
            <v>ANG VAILLANTE</v>
          </cell>
          <cell r="I28">
            <v>2542</v>
          </cell>
          <cell r="M28">
            <v>-40</v>
          </cell>
          <cell r="N28" t="str">
            <v>N 173</v>
          </cell>
        </row>
        <row r="29">
          <cell r="C29" t="str">
            <v>9224217</v>
          </cell>
          <cell r="D29">
            <v>28</v>
          </cell>
          <cell r="E29" t="str">
            <v>DE SAINTILAN</v>
          </cell>
          <cell r="F29" t="str">
            <v>Mathieu</v>
          </cell>
          <cell r="G29">
            <v>34120</v>
          </cell>
          <cell r="H29" t="str">
            <v>PONTAULT UMS TT</v>
          </cell>
          <cell r="I29">
            <v>2535</v>
          </cell>
          <cell r="M29">
            <v>-40</v>
          </cell>
          <cell r="N29" t="str">
            <v>N 176</v>
          </cell>
        </row>
        <row r="30">
          <cell r="C30" t="str">
            <v>7624666</v>
          </cell>
          <cell r="D30">
            <v>29</v>
          </cell>
          <cell r="E30" t="str">
            <v>PLOTUNA</v>
          </cell>
          <cell r="F30" t="str">
            <v>Malin</v>
          </cell>
          <cell r="G30">
            <v>28617</v>
          </cell>
          <cell r="H30" t="str">
            <v>ENT ST PIERRE</v>
          </cell>
          <cell r="I30">
            <v>2508</v>
          </cell>
          <cell r="M30">
            <v>-40</v>
          </cell>
          <cell r="N30" t="str">
            <v>N 192</v>
          </cell>
        </row>
        <row r="31">
          <cell r="C31" t="str">
            <v>5717186</v>
          </cell>
          <cell r="D31">
            <v>30</v>
          </cell>
          <cell r="E31" t="str">
            <v>PERRIN</v>
          </cell>
          <cell r="F31" t="str">
            <v>Léo</v>
          </cell>
          <cell r="G31">
            <v>34794</v>
          </cell>
          <cell r="H31" t="str">
            <v>METZ TT</v>
          </cell>
          <cell r="I31">
            <v>2502</v>
          </cell>
          <cell r="M31">
            <v>-20</v>
          </cell>
          <cell r="N31" t="str">
            <v>N 198</v>
          </cell>
        </row>
        <row r="32">
          <cell r="C32" t="str">
            <v>322003</v>
          </cell>
          <cell r="D32">
            <v>31</v>
          </cell>
          <cell r="E32" t="str">
            <v>TIRSELT</v>
          </cell>
          <cell r="F32" t="str">
            <v>Mounaim</v>
          </cell>
          <cell r="G32">
            <v>29255</v>
          </cell>
          <cell r="H32" t="str">
            <v>SAG CESTAS</v>
          </cell>
          <cell r="I32">
            <v>2498</v>
          </cell>
          <cell r="M32">
            <v>-40</v>
          </cell>
          <cell r="N32" t="str">
            <v>N 200</v>
          </cell>
        </row>
        <row r="33">
          <cell r="C33" t="str">
            <v>3415252</v>
          </cell>
          <cell r="D33">
            <v>32</v>
          </cell>
          <cell r="E33" t="str">
            <v>COVA</v>
          </cell>
          <cell r="F33" t="str">
            <v>Laurent</v>
          </cell>
          <cell r="G33">
            <v>35485</v>
          </cell>
          <cell r="H33" t="str">
            <v>MONTPELLIER TT</v>
          </cell>
          <cell r="I33">
            <v>2496</v>
          </cell>
          <cell r="M33">
            <v>-18</v>
          </cell>
          <cell r="N33" t="str">
            <v>N 201</v>
          </cell>
        </row>
        <row r="34">
          <cell r="C34" t="str">
            <v>4432141</v>
          </cell>
          <cell r="D34">
            <v>33</v>
          </cell>
          <cell r="E34" t="str">
            <v>BEUDARD</v>
          </cell>
          <cell r="F34" t="str">
            <v>Thomas</v>
          </cell>
          <cell r="G34">
            <v>34240</v>
          </cell>
          <cell r="H34" t="str">
            <v>ST MEDARD DOULO</v>
          </cell>
          <cell r="I34">
            <v>2490</v>
          </cell>
          <cell r="M34">
            <v>-40</v>
          </cell>
          <cell r="N34" t="str">
            <v>N 205</v>
          </cell>
        </row>
        <row r="35">
          <cell r="C35" t="str">
            <v>3315739</v>
          </cell>
          <cell r="D35">
            <v>34</v>
          </cell>
          <cell r="E35" t="str">
            <v>CHAUVIN</v>
          </cell>
          <cell r="F35" t="str">
            <v>P. Alexandre</v>
          </cell>
          <cell r="G35">
            <v>32398</v>
          </cell>
          <cell r="H35" t="str">
            <v>STADE MONTOIS</v>
          </cell>
          <cell r="I35">
            <v>2480</v>
          </cell>
          <cell r="M35">
            <v>-40</v>
          </cell>
          <cell r="N35" t="str">
            <v>N 211</v>
          </cell>
        </row>
        <row r="36">
          <cell r="C36" t="str">
            <v>5110292</v>
          </cell>
          <cell r="D36">
            <v>35</v>
          </cell>
          <cell r="E36" t="str">
            <v>CHOBEAU</v>
          </cell>
          <cell r="F36" t="str">
            <v>Clement</v>
          </cell>
          <cell r="G36">
            <v>35813</v>
          </cell>
          <cell r="H36" t="str">
            <v>METZ TT</v>
          </cell>
          <cell r="I36">
            <v>2477</v>
          </cell>
          <cell r="M36">
            <v>-17</v>
          </cell>
          <cell r="N36" t="str">
            <v>N 214</v>
          </cell>
        </row>
        <row r="37">
          <cell r="C37" t="str">
            <v>9523188</v>
          </cell>
          <cell r="D37">
            <v>36</v>
          </cell>
          <cell r="E37" t="str">
            <v>RAYMOND</v>
          </cell>
          <cell r="F37" t="str">
            <v>Titouan</v>
          </cell>
          <cell r="G37">
            <v>35475</v>
          </cell>
          <cell r="H37" t="str">
            <v>LEVALLOIS SPORT</v>
          </cell>
          <cell r="I37">
            <v>2471</v>
          </cell>
          <cell r="M37">
            <v>-18</v>
          </cell>
          <cell r="N37" t="str">
            <v>N 216</v>
          </cell>
        </row>
        <row r="38">
          <cell r="C38" t="str">
            <v>844278</v>
          </cell>
          <cell r="D38">
            <v>37</v>
          </cell>
          <cell r="E38" t="str">
            <v>PRADELLE</v>
          </cell>
          <cell r="F38" t="str">
            <v>Quentin</v>
          </cell>
          <cell r="G38">
            <v>33794</v>
          </cell>
          <cell r="H38" t="str">
            <v>LA GARDE TT</v>
          </cell>
          <cell r="I38">
            <v>2456</v>
          </cell>
          <cell r="M38">
            <v>-40</v>
          </cell>
          <cell r="N38" t="str">
            <v>N 232</v>
          </cell>
        </row>
        <row r="39">
          <cell r="C39" t="str">
            <v>3716783</v>
          </cell>
          <cell r="D39">
            <v>38</v>
          </cell>
          <cell r="E39" t="str">
            <v>RIGAULT</v>
          </cell>
          <cell r="F39" t="str">
            <v>Lucas</v>
          </cell>
          <cell r="G39">
            <v>35878</v>
          </cell>
          <cell r="H39" t="str">
            <v>4S TOURS T.T.</v>
          </cell>
          <cell r="I39">
            <v>2449</v>
          </cell>
          <cell r="M39">
            <v>-17</v>
          </cell>
          <cell r="N39" t="str">
            <v>N 239</v>
          </cell>
        </row>
        <row r="40">
          <cell r="C40" t="str">
            <v>4516698</v>
          </cell>
          <cell r="D40">
            <v>39</v>
          </cell>
          <cell r="E40" t="str">
            <v>MOLAND</v>
          </cell>
          <cell r="F40" t="str">
            <v>Lucas</v>
          </cell>
          <cell r="G40">
            <v>35870</v>
          </cell>
          <cell r="H40" t="str">
            <v>4S TOURS T.T.</v>
          </cell>
          <cell r="I40">
            <v>2447</v>
          </cell>
          <cell r="M40">
            <v>-17</v>
          </cell>
          <cell r="N40" t="str">
            <v>N 240</v>
          </cell>
        </row>
        <row r="41">
          <cell r="C41" t="str">
            <v>9131319</v>
          </cell>
          <cell r="D41">
            <v>40</v>
          </cell>
          <cell r="E41" t="str">
            <v>BATOCCHI</v>
          </cell>
          <cell r="F41" t="str">
            <v>Hugo</v>
          </cell>
          <cell r="G41">
            <v>35908</v>
          </cell>
          <cell r="H41" t="str">
            <v>BOULOGNE BIL AC</v>
          </cell>
          <cell r="I41">
            <v>2445</v>
          </cell>
          <cell r="M41">
            <v>-17</v>
          </cell>
          <cell r="N41" t="str">
            <v>N 244</v>
          </cell>
        </row>
        <row r="42">
          <cell r="C42" t="str">
            <v>3717502</v>
          </cell>
          <cell r="D42">
            <v>41</v>
          </cell>
          <cell r="E42" t="str">
            <v>PIGNER</v>
          </cell>
          <cell r="F42" t="str">
            <v>Matthieu</v>
          </cell>
          <cell r="G42">
            <v>36033</v>
          </cell>
          <cell r="H42" t="str">
            <v>JOUE LES TOURS</v>
          </cell>
          <cell r="I42">
            <v>2442</v>
          </cell>
          <cell r="M42">
            <v>-17</v>
          </cell>
          <cell r="N42" t="str">
            <v>N 248</v>
          </cell>
        </row>
        <row r="43">
          <cell r="C43" t="str">
            <v>9524400</v>
          </cell>
          <cell r="D43">
            <v>42</v>
          </cell>
          <cell r="E43" t="str">
            <v>DOUIN</v>
          </cell>
          <cell r="F43" t="str">
            <v>Alexis</v>
          </cell>
          <cell r="G43">
            <v>35667</v>
          </cell>
          <cell r="H43" t="str">
            <v>ARGENTAN BAYARD</v>
          </cell>
          <cell r="I43">
            <v>2411</v>
          </cell>
          <cell r="M43">
            <v>-18</v>
          </cell>
          <cell r="N43" t="str">
            <v>N 278</v>
          </cell>
        </row>
        <row r="44">
          <cell r="C44" t="str">
            <v>8516467</v>
          </cell>
          <cell r="D44">
            <v>43</v>
          </cell>
          <cell r="E44" t="str">
            <v>SOULARD</v>
          </cell>
          <cell r="F44" t="str">
            <v>Simon</v>
          </cell>
          <cell r="G44">
            <v>35226</v>
          </cell>
          <cell r="H44" t="str">
            <v>TTACC 86</v>
          </cell>
          <cell r="I44">
            <v>2401</v>
          </cell>
          <cell r="M44">
            <v>-19</v>
          </cell>
          <cell r="N44" t="str">
            <v>N 285</v>
          </cell>
        </row>
        <row r="45">
          <cell r="C45" t="str">
            <v>3524023</v>
          </cell>
          <cell r="D45">
            <v>44</v>
          </cell>
          <cell r="E45" t="str">
            <v>RIGOLE</v>
          </cell>
          <cell r="F45" t="str">
            <v>Grégoire</v>
          </cell>
          <cell r="G45">
            <v>35397</v>
          </cell>
          <cell r="H45" t="str">
            <v>RENNES AVENIR</v>
          </cell>
          <cell r="I45">
            <v>2400</v>
          </cell>
          <cell r="M45">
            <v>-19</v>
          </cell>
          <cell r="N45" t="str">
            <v>N 287</v>
          </cell>
        </row>
        <row r="46">
          <cell r="C46" t="str">
            <v>9524010</v>
          </cell>
          <cell r="D46">
            <v>45</v>
          </cell>
          <cell r="E46" t="str">
            <v>BERTRAND</v>
          </cell>
          <cell r="F46" t="str">
            <v>Irvin</v>
          </cell>
          <cell r="G46">
            <v>36562</v>
          </cell>
          <cell r="H46" t="str">
            <v>SPO ROUEN</v>
          </cell>
          <cell r="I46">
            <v>2394</v>
          </cell>
          <cell r="M46">
            <v>-15</v>
          </cell>
          <cell r="N46" t="str">
            <v>N 289</v>
          </cell>
        </row>
        <row r="47">
          <cell r="C47" t="str">
            <v>0613677</v>
          </cell>
          <cell r="D47">
            <v>46</v>
          </cell>
          <cell r="E47" t="str">
            <v>HUBLI</v>
          </cell>
          <cell r="F47" t="str">
            <v>Rajat</v>
          </cell>
          <cell r="G47">
            <v>32054</v>
          </cell>
          <cell r="H47" t="str">
            <v>LYON 04 ALCR</v>
          </cell>
          <cell r="I47">
            <v>2390</v>
          </cell>
          <cell r="M47">
            <v>-40</v>
          </cell>
          <cell r="N47" t="str">
            <v>N 293</v>
          </cell>
        </row>
        <row r="48">
          <cell r="C48" t="str">
            <v>9230330</v>
          </cell>
          <cell r="D48">
            <v>47</v>
          </cell>
          <cell r="E48" t="str">
            <v>YOGARAJAH</v>
          </cell>
          <cell r="F48" t="str">
            <v>Akhilen</v>
          </cell>
          <cell r="G48">
            <v>34778</v>
          </cell>
          <cell r="H48" t="str">
            <v>LEVALLOIS SPORT</v>
          </cell>
          <cell r="I48">
            <v>2389</v>
          </cell>
          <cell r="M48">
            <v>-20</v>
          </cell>
          <cell r="N48" t="str">
            <v>N 295</v>
          </cell>
        </row>
        <row r="49">
          <cell r="C49" t="str">
            <v>9237713</v>
          </cell>
          <cell r="D49">
            <v>48</v>
          </cell>
          <cell r="E49" t="str">
            <v>MONTANE</v>
          </cell>
          <cell r="F49" t="str">
            <v>Jules</v>
          </cell>
          <cell r="G49">
            <v>35346</v>
          </cell>
          <cell r="H49" t="str">
            <v>LEVALLOIS SPORT</v>
          </cell>
          <cell r="I49">
            <v>2384</v>
          </cell>
          <cell r="M49">
            <v>-19</v>
          </cell>
          <cell r="N49" t="str">
            <v>N 298</v>
          </cell>
        </row>
        <row r="50">
          <cell r="C50" t="str">
            <v>5716882</v>
          </cell>
          <cell r="D50">
            <v>49</v>
          </cell>
          <cell r="E50" t="str">
            <v>WOZNIAK</v>
          </cell>
          <cell r="F50" t="str">
            <v>Lucas</v>
          </cell>
          <cell r="G50">
            <v>35663</v>
          </cell>
          <cell r="H50" t="str">
            <v>METZ TT</v>
          </cell>
          <cell r="I50">
            <v>2384</v>
          </cell>
          <cell r="M50">
            <v>-18</v>
          </cell>
          <cell r="N50" t="str">
            <v>N 299</v>
          </cell>
        </row>
        <row r="51">
          <cell r="C51" t="str">
            <v>3812689</v>
          </cell>
          <cell r="D51">
            <v>50</v>
          </cell>
          <cell r="E51" t="str">
            <v>PELLERIN</v>
          </cell>
          <cell r="F51" t="str">
            <v>Luc</v>
          </cell>
          <cell r="G51">
            <v>32817</v>
          </cell>
          <cell r="H51" t="str">
            <v>Echirolles-Eyb.</v>
          </cell>
          <cell r="I51">
            <v>2369</v>
          </cell>
          <cell r="K51" t="str">
            <v>2A 45B</v>
          </cell>
          <cell r="M51">
            <v>-40</v>
          </cell>
          <cell r="N51" t="str">
            <v>N 315</v>
          </cell>
        </row>
        <row r="52">
          <cell r="C52" t="str">
            <v>8514651</v>
          </cell>
          <cell r="D52">
            <v>51</v>
          </cell>
          <cell r="E52" t="str">
            <v>GRAIZEAU</v>
          </cell>
          <cell r="F52" t="str">
            <v>Sylvain</v>
          </cell>
          <cell r="G52">
            <v>33657</v>
          </cell>
          <cell r="H52" t="str">
            <v>ENT ST PIERRE</v>
          </cell>
          <cell r="I52">
            <v>2358</v>
          </cell>
          <cell r="J52" t="str">
            <v>1A</v>
          </cell>
          <cell r="M52">
            <v>-40</v>
          </cell>
          <cell r="N52" t="str">
            <v>N 328</v>
          </cell>
        </row>
        <row r="53">
          <cell r="C53" t="str">
            <v>867833</v>
          </cell>
          <cell r="D53">
            <v>52</v>
          </cell>
          <cell r="E53" t="str">
            <v>FAUCHER</v>
          </cell>
          <cell r="F53" t="str">
            <v>Andreas</v>
          </cell>
          <cell r="G53">
            <v>35701</v>
          </cell>
          <cell r="H53" t="str">
            <v>TTACC 86</v>
          </cell>
          <cell r="I53">
            <v>2356</v>
          </cell>
          <cell r="M53">
            <v>-18</v>
          </cell>
          <cell r="N53" t="str">
            <v>N 330</v>
          </cell>
        </row>
        <row r="54">
          <cell r="C54" t="str">
            <v>6016120</v>
          </cell>
          <cell r="D54">
            <v>53</v>
          </cell>
          <cell r="E54" t="str">
            <v>ACLOQUE</v>
          </cell>
          <cell r="F54" t="str">
            <v>Théophile</v>
          </cell>
          <cell r="G54">
            <v>34813</v>
          </cell>
          <cell r="H54" t="str">
            <v>A M S L FREJUS</v>
          </cell>
          <cell r="I54">
            <v>2348</v>
          </cell>
          <cell r="K54" t="str">
            <v>1A 40B</v>
          </cell>
          <cell r="M54">
            <v>-20</v>
          </cell>
          <cell r="N54" t="str">
            <v>N 338</v>
          </cell>
        </row>
        <row r="55">
          <cell r="C55" t="str">
            <v>6926471</v>
          </cell>
          <cell r="D55">
            <v>54</v>
          </cell>
          <cell r="E55" t="str">
            <v>BEN YAHIA</v>
          </cell>
          <cell r="F55" t="str">
            <v>Kerem</v>
          </cell>
          <cell r="G55">
            <v>35220</v>
          </cell>
          <cell r="H55" t="str">
            <v>LYON 04 ALCR</v>
          </cell>
          <cell r="I55">
            <v>2347</v>
          </cell>
          <cell r="J55" t="str">
            <v>1A</v>
          </cell>
          <cell r="M55">
            <v>-19</v>
          </cell>
          <cell r="N55" t="str">
            <v>N 339</v>
          </cell>
        </row>
        <row r="56">
          <cell r="C56" t="str">
            <v>7915230</v>
          </cell>
          <cell r="D56">
            <v>55</v>
          </cell>
          <cell r="E56" t="str">
            <v>RENAUDON</v>
          </cell>
          <cell r="F56" t="str">
            <v>Gaetan</v>
          </cell>
          <cell r="G56">
            <v>35607</v>
          </cell>
          <cell r="H56" t="str">
            <v>Niort T.T.</v>
          </cell>
          <cell r="I56">
            <v>2326</v>
          </cell>
          <cell r="M56">
            <v>-18</v>
          </cell>
          <cell r="N56" t="str">
            <v>N 361</v>
          </cell>
        </row>
        <row r="57">
          <cell r="C57" t="str">
            <v>5718056</v>
          </cell>
          <cell r="D57">
            <v>56</v>
          </cell>
          <cell r="E57" t="str">
            <v>DOUIFI</v>
          </cell>
          <cell r="F57" t="str">
            <v>Yanis</v>
          </cell>
          <cell r="G57">
            <v>35279</v>
          </cell>
          <cell r="H57" t="str">
            <v>BOULOGNE BIL AC</v>
          </cell>
          <cell r="I57">
            <v>2322</v>
          </cell>
          <cell r="M57">
            <v>-19</v>
          </cell>
          <cell r="N57" t="str">
            <v>N 364</v>
          </cell>
        </row>
        <row r="58">
          <cell r="C58" t="str">
            <v>9113104</v>
          </cell>
          <cell r="D58">
            <v>57</v>
          </cell>
          <cell r="E58" t="str">
            <v>SERVAIS-LAVAL</v>
          </cell>
          <cell r="F58" t="str">
            <v>Axel</v>
          </cell>
          <cell r="G58">
            <v>31860</v>
          </cell>
          <cell r="H58" t="str">
            <v>PONTAULT UMS TT</v>
          </cell>
          <cell r="I58">
            <v>2320</v>
          </cell>
          <cell r="K58" t="str">
            <v>1A 32B</v>
          </cell>
          <cell r="M58">
            <v>-40</v>
          </cell>
          <cell r="N58" t="str">
            <v>N 368</v>
          </cell>
        </row>
        <row r="59">
          <cell r="C59" t="str">
            <v>0611711</v>
          </cell>
          <cell r="D59">
            <v>58</v>
          </cell>
          <cell r="E59" t="str">
            <v>ALBERT</v>
          </cell>
          <cell r="F59" t="str">
            <v>Swanny</v>
          </cell>
          <cell r="G59">
            <v>35535</v>
          </cell>
          <cell r="H59" t="str">
            <v>NICE CAVIGAL TT</v>
          </cell>
          <cell r="I59">
            <v>2312</v>
          </cell>
          <cell r="J59" t="str">
            <v>1B</v>
          </cell>
          <cell r="M59">
            <v>-18</v>
          </cell>
          <cell r="N59" t="str">
            <v>N 377</v>
          </cell>
        </row>
        <row r="60">
          <cell r="C60" t="str">
            <v>3326950</v>
          </cell>
          <cell r="D60">
            <v>59</v>
          </cell>
          <cell r="E60" t="str">
            <v>LAFON</v>
          </cell>
          <cell r="F60" t="str">
            <v>Kevin</v>
          </cell>
          <cell r="G60">
            <v>33057</v>
          </cell>
          <cell r="H60" t="str">
            <v>SAG CESTAS</v>
          </cell>
          <cell r="I60">
            <v>2309</v>
          </cell>
          <cell r="M60">
            <v>-40</v>
          </cell>
          <cell r="N60" t="str">
            <v>N 381</v>
          </cell>
        </row>
        <row r="61">
          <cell r="C61" t="str">
            <v>3524920</v>
          </cell>
          <cell r="D61">
            <v>60</v>
          </cell>
          <cell r="E61" t="str">
            <v>ROLLAND</v>
          </cell>
          <cell r="F61" t="str">
            <v>Jules</v>
          </cell>
          <cell r="G61">
            <v>36773</v>
          </cell>
          <cell r="H61" t="str">
            <v>THORIGNE TT</v>
          </cell>
          <cell r="I61">
            <v>2303</v>
          </cell>
          <cell r="M61">
            <v>-15</v>
          </cell>
          <cell r="N61" t="str">
            <v>N 388</v>
          </cell>
        </row>
        <row r="62">
          <cell r="C62" t="str">
            <v>5417888</v>
          </cell>
          <cell r="D62">
            <v>61</v>
          </cell>
          <cell r="E62" t="str">
            <v>BOURG</v>
          </cell>
          <cell r="F62" t="str">
            <v>Maxime</v>
          </cell>
          <cell r="G62">
            <v>35531</v>
          </cell>
          <cell r="H62" t="str">
            <v>NEUVES MAISONS</v>
          </cell>
          <cell r="I62">
            <v>2293</v>
          </cell>
          <cell r="M62">
            <v>-18</v>
          </cell>
          <cell r="N62" t="str">
            <v>N 395</v>
          </cell>
        </row>
        <row r="63">
          <cell r="C63" t="str">
            <v>258075</v>
          </cell>
          <cell r="D63">
            <v>62</v>
          </cell>
          <cell r="E63" t="str">
            <v>SALAT</v>
          </cell>
          <cell r="F63" t="str">
            <v>Cyril</v>
          </cell>
          <cell r="G63">
            <v>31616</v>
          </cell>
          <cell r="H63" t="str">
            <v>SARREBOURG TT</v>
          </cell>
          <cell r="I63">
            <v>2292</v>
          </cell>
          <cell r="J63" t="str">
            <v>1A</v>
          </cell>
          <cell r="K63" t="str">
            <v>2A 45B</v>
          </cell>
          <cell r="M63">
            <v>-40</v>
          </cell>
          <cell r="N63" t="str">
            <v>N 397</v>
          </cell>
        </row>
        <row r="64">
          <cell r="C64" t="str">
            <v>663618</v>
          </cell>
          <cell r="D64">
            <v>63</v>
          </cell>
          <cell r="E64" t="str">
            <v>MARTEAU</v>
          </cell>
          <cell r="F64" t="str">
            <v>Maxime</v>
          </cell>
          <cell r="G64">
            <v>34933</v>
          </cell>
          <cell r="H64" t="str">
            <v>MONTPELLIER TT</v>
          </cell>
          <cell r="I64">
            <v>2275</v>
          </cell>
          <cell r="M64">
            <v>-20</v>
          </cell>
          <cell r="N64" t="str">
            <v>N 427</v>
          </cell>
        </row>
        <row r="65">
          <cell r="C65" t="str">
            <v>2926343</v>
          </cell>
          <cell r="D65">
            <v>64</v>
          </cell>
          <cell r="E65" t="str">
            <v>GUEN</v>
          </cell>
          <cell r="F65" t="str">
            <v>Samuel</v>
          </cell>
          <cell r="G65">
            <v>36113</v>
          </cell>
          <cell r="H65" t="str">
            <v>THORIGNE TT</v>
          </cell>
          <cell r="I65">
            <v>2269</v>
          </cell>
          <cell r="M65">
            <v>-17</v>
          </cell>
          <cell r="N65" t="str">
            <v>N 437</v>
          </cell>
        </row>
        <row r="66">
          <cell r="C66" t="str">
            <v>9236468</v>
          </cell>
          <cell r="D66">
            <v>65</v>
          </cell>
          <cell r="E66" t="str">
            <v>BERNARDI</v>
          </cell>
          <cell r="F66" t="str">
            <v>Giovanni</v>
          </cell>
          <cell r="G66">
            <v>35963</v>
          </cell>
          <cell r="H66" t="str">
            <v>COURBEVOIE S TT</v>
          </cell>
          <cell r="I66">
            <v>2263</v>
          </cell>
          <cell r="J66" t="str">
            <v>80C</v>
          </cell>
          <cell r="M66">
            <v>-17</v>
          </cell>
          <cell r="N66" t="str">
            <v>N 443</v>
          </cell>
        </row>
        <row r="67">
          <cell r="C67" t="str">
            <v>868415</v>
          </cell>
          <cell r="D67">
            <v>66</v>
          </cell>
          <cell r="E67" t="str">
            <v>SAMAR</v>
          </cell>
          <cell r="F67" t="str">
            <v>Luca</v>
          </cell>
          <cell r="G67">
            <v>36357</v>
          </cell>
          <cell r="H67" t="str">
            <v>TTACC 86</v>
          </cell>
          <cell r="I67">
            <v>2256</v>
          </cell>
          <cell r="M67">
            <v>-16</v>
          </cell>
          <cell r="N67" t="str">
            <v>N 451</v>
          </cell>
        </row>
        <row r="68">
          <cell r="C68" t="str">
            <v>3526404</v>
          </cell>
          <cell r="D68">
            <v>67</v>
          </cell>
          <cell r="E68" t="str">
            <v>MENAND</v>
          </cell>
          <cell r="F68" t="str">
            <v>Rémi</v>
          </cell>
          <cell r="G68">
            <v>36218</v>
          </cell>
          <cell r="H68" t="str">
            <v>THORIGNE TT</v>
          </cell>
          <cell r="I68">
            <v>2254</v>
          </cell>
          <cell r="M68">
            <v>-16</v>
          </cell>
          <cell r="N68" t="str">
            <v>N 457</v>
          </cell>
        </row>
        <row r="69">
          <cell r="C69" t="str">
            <v>1711022</v>
          </cell>
          <cell r="D69">
            <v>68</v>
          </cell>
          <cell r="E69" t="str">
            <v>HILLAIRET</v>
          </cell>
          <cell r="F69" t="str">
            <v>Thibault</v>
          </cell>
          <cell r="G69">
            <v>35491</v>
          </cell>
          <cell r="H69" t="str">
            <v>Niort T.T.</v>
          </cell>
          <cell r="I69">
            <v>2237</v>
          </cell>
          <cell r="M69">
            <v>-18</v>
          </cell>
          <cell r="N69" t="str">
            <v>N 488</v>
          </cell>
        </row>
        <row r="70">
          <cell r="C70" t="str">
            <v>268595</v>
          </cell>
          <cell r="D70">
            <v>69</v>
          </cell>
          <cell r="E70" t="str">
            <v>CARLOMAGNO</v>
          </cell>
          <cell r="F70" t="str">
            <v>Maxime</v>
          </cell>
          <cell r="G70">
            <v>35603</v>
          </cell>
          <cell r="H70" t="str">
            <v>ST EGREVE USTT</v>
          </cell>
          <cell r="I70">
            <v>2232</v>
          </cell>
          <cell r="M70">
            <v>-18</v>
          </cell>
          <cell r="N70" t="str">
            <v>N 498</v>
          </cell>
        </row>
        <row r="71">
          <cell r="C71" t="str">
            <v>2612405</v>
          </cell>
          <cell r="D71">
            <v>70</v>
          </cell>
          <cell r="E71" t="str">
            <v>REYNAUD</v>
          </cell>
          <cell r="F71" t="str">
            <v>Joris</v>
          </cell>
          <cell r="G71">
            <v>36653</v>
          </cell>
          <cell r="H71" t="str">
            <v>ROMANS AS PTT</v>
          </cell>
          <cell r="I71">
            <v>2230</v>
          </cell>
          <cell r="M71">
            <v>-15</v>
          </cell>
          <cell r="N71" t="str">
            <v>N 501</v>
          </cell>
        </row>
        <row r="72">
          <cell r="C72" t="str">
            <v>7721130</v>
          </cell>
          <cell r="D72">
            <v>71</v>
          </cell>
          <cell r="E72" t="str">
            <v>MOMMESSIN</v>
          </cell>
          <cell r="F72" t="str">
            <v>Alexis</v>
          </cell>
          <cell r="G72">
            <v>35786</v>
          </cell>
          <cell r="H72" t="str">
            <v>CHELLES TT</v>
          </cell>
          <cell r="I72">
            <v>2219</v>
          </cell>
          <cell r="J72" t="str">
            <v>1B</v>
          </cell>
          <cell r="M72">
            <v>-18</v>
          </cell>
          <cell r="N72" t="str">
            <v>N 530</v>
          </cell>
        </row>
        <row r="73">
          <cell r="C73" t="str">
            <v>3817128</v>
          </cell>
          <cell r="D73">
            <v>72</v>
          </cell>
          <cell r="E73" t="str">
            <v>TORMOS</v>
          </cell>
          <cell r="F73" t="str">
            <v>Kilian</v>
          </cell>
          <cell r="G73">
            <v>35315</v>
          </cell>
          <cell r="H73" t="str">
            <v>ST EGREVE USTT</v>
          </cell>
          <cell r="I73">
            <v>2219</v>
          </cell>
          <cell r="M73">
            <v>-19</v>
          </cell>
          <cell r="N73" t="str">
            <v>N 528</v>
          </cell>
        </row>
        <row r="74">
          <cell r="C74" t="str">
            <v>6811190</v>
          </cell>
          <cell r="D74">
            <v>73</v>
          </cell>
          <cell r="E74" t="str">
            <v>SCHAFFTER</v>
          </cell>
          <cell r="F74" t="str">
            <v>Simon</v>
          </cell>
          <cell r="G74">
            <v>35597</v>
          </cell>
          <cell r="H74" t="str">
            <v>GV HENNEBONT</v>
          </cell>
          <cell r="I74">
            <v>2211</v>
          </cell>
          <cell r="K74" t="str">
            <v>1B 28C</v>
          </cell>
          <cell r="M74">
            <v>-18</v>
          </cell>
          <cell r="N74" t="str">
            <v>N 542</v>
          </cell>
        </row>
        <row r="75">
          <cell r="C75" t="str">
            <v>323546</v>
          </cell>
          <cell r="D75">
            <v>74</v>
          </cell>
          <cell r="E75" t="str">
            <v>DE NODREST</v>
          </cell>
          <cell r="F75" t="str">
            <v>Léo</v>
          </cell>
          <cell r="G75">
            <v>36738</v>
          </cell>
          <cell r="H75" t="str">
            <v>CP AUCH</v>
          </cell>
          <cell r="I75">
            <v>2203</v>
          </cell>
          <cell r="M75">
            <v>-15</v>
          </cell>
          <cell r="N75" t="str">
            <v>N 556</v>
          </cell>
        </row>
        <row r="76">
          <cell r="C76" t="str">
            <v>3524406</v>
          </cell>
          <cell r="D76">
            <v>75</v>
          </cell>
          <cell r="E76" t="str">
            <v>BLANCHET</v>
          </cell>
          <cell r="F76" t="str">
            <v>Brieuc</v>
          </cell>
          <cell r="G76">
            <v>36021</v>
          </cell>
          <cell r="H76" t="str">
            <v>RENNES AVENIR</v>
          </cell>
          <cell r="I76">
            <v>2180</v>
          </cell>
          <cell r="M76">
            <v>-17</v>
          </cell>
          <cell r="N76" t="str">
            <v>N 615</v>
          </cell>
        </row>
        <row r="77">
          <cell r="C77" t="str">
            <v>5718844</v>
          </cell>
          <cell r="D77">
            <v>76</v>
          </cell>
          <cell r="E77" t="str">
            <v>LONARDI</v>
          </cell>
          <cell r="F77" t="str">
            <v>Alban</v>
          </cell>
          <cell r="G77">
            <v>35632</v>
          </cell>
          <cell r="H77" t="str">
            <v>METZ TT</v>
          </cell>
          <cell r="I77">
            <v>2155</v>
          </cell>
          <cell r="K77" t="str">
            <v>1B 40C</v>
          </cell>
          <cell r="M77">
            <v>-18</v>
          </cell>
          <cell r="N77" t="str">
            <v>N 680</v>
          </cell>
        </row>
        <row r="78">
          <cell r="C78" t="str">
            <v>3525883</v>
          </cell>
          <cell r="D78">
            <v>77</v>
          </cell>
          <cell r="E78" t="str">
            <v>PRIME</v>
          </cell>
          <cell r="F78" t="str">
            <v>Sébastien</v>
          </cell>
          <cell r="G78">
            <v>36644</v>
          </cell>
          <cell r="H78" t="str">
            <v>THORIGNE TT</v>
          </cell>
          <cell r="I78">
            <v>2151</v>
          </cell>
          <cell r="M78">
            <v>-15</v>
          </cell>
          <cell r="N78" t="str">
            <v>N 691</v>
          </cell>
        </row>
        <row r="79">
          <cell r="C79" t="str">
            <v>3325660</v>
          </cell>
          <cell r="D79">
            <v>78</v>
          </cell>
          <cell r="E79" t="str">
            <v>RAILLARD</v>
          </cell>
          <cell r="F79" t="str">
            <v>Florian</v>
          </cell>
          <cell r="G79">
            <v>33814</v>
          </cell>
          <cell r="H79" t="str">
            <v>CA BEGLAIS</v>
          </cell>
          <cell r="I79">
            <v>2149</v>
          </cell>
          <cell r="J79">
            <v>0</v>
          </cell>
          <cell r="K79">
            <v>0</v>
          </cell>
          <cell r="M79">
            <v>-40</v>
          </cell>
          <cell r="N79" t="str">
            <v>N 694</v>
          </cell>
        </row>
        <row r="80">
          <cell r="C80" t="str">
            <v>0111474</v>
          </cell>
          <cell r="D80">
            <v>79</v>
          </cell>
          <cell r="E80" t="str">
            <v>BOURRASSAUD</v>
          </cell>
          <cell r="F80" t="str">
            <v>Florian</v>
          </cell>
          <cell r="G80">
            <v>36607</v>
          </cell>
          <cell r="H80" t="str">
            <v>ROANNE LNTT</v>
          </cell>
          <cell r="I80">
            <v>2148</v>
          </cell>
          <cell r="M80">
            <v>-15</v>
          </cell>
          <cell r="N80" t="str">
            <v>N 699</v>
          </cell>
        </row>
        <row r="81">
          <cell r="C81" t="str">
            <v>645675</v>
          </cell>
          <cell r="D81">
            <v>80</v>
          </cell>
          <cell r="E81" t="str">
            <v>BETELU</v>
          </cell>
          <cell r="F81" t="str">
            <v>Rémi</v>
          </cell>
          <cell r="G81">
            <v>36398</v>
          </cell>
          <cell r="H81" t="str">
            <v>G. BIARRITZ</v>
          </cell>
          <cell r="I81">
            <v>2140</v>
          </cell>
          <cell r="M81">
            <v>-16</v>
          </cell>
          <cell r="N81" t="str">
            <v>N 725</v>
          </cell>
        </row>
        <row r="82">
          <cell r="C82" t="str">
            <v>5720039</v>
          </cell>
          <cell r="D82">
            <v>81</v>
          </cell>
          <cell r="E82" t="str">
            <v>HEIN</v>
          </cell>
          <cell r="F82" t="str">
            <v>Thibault</v>
          </cell>
          <cell r="G82">
            <v>36136</v>
          </cell>
          <cell r="H82" t="str">
            <v>METZ TT</v>
          </cell>
          <cell r="I82">
            <v>2139</v>
          </cell>
          <cell r="J82" t="str">
            <v>1B</v>
          </cell>
          <cell r="M82">
            <v>-17</v>
          </cell>
          <cell r="N82" t="str">
            <v>N 727</v>
          </cell>
        </row>
        <row r="83">
          <cell r="C83" t="str">
            <v>3527614</v>
          </cell>
          <cell r="D83">
            <v>82</v>
          </cell>
          <cell r="E83" t="str">
            <v>REMBERT</v>
          </cell>
          <cell r="F83" t="str">
            <v>Bastien</v>
          </cell>
          <cell r="G83">
            <v>36677</v>
          </cell>
          <cell r="H83" t="str">
            <v>U.S. VERN</v>
          </cell>
          <cell r="I83">
            <v>2123</v>
          </cell>
          <cell r="M83">
            <v>-15</v>
          </cell>
          <cell r="N83" t="str">
            <v>N 767</v>
          </cell>
        </row>
        <row r="84">
          <cell r="C84" t="str">
            <v>845298</v>
          </cell>
          <cell r="D84">
            <v>83</v>
          </cell>
          <cell r="E84" t="str">
            <v>LLORCA</v>
          </cell>
          <cell r="F84" t="str">
            <v>Damien</v>
          </cell>
          <cell r="G84">
            <v>36544</v>
          </cell>
          <cell r="H84" t="str">
            <v>ST MEDARD DOULO</v>
          </cell>
          <cell r="I84">
            <v>2122</v>
          </cell>
          <cell r="M84">
            <v>-15</v>
          </cell>
          <cell r="N84" t="str">
            <v>N 768</v>
          </cell>
        </row>
        <row r="85">
          <cell r="C85" t="str">
            <v>3720450</v>
          </cell>
          <cell r="D85">
            <v>84</v>
          </cell>
          <cell r="E85" t="str">
            <v>BARDET</v>
          </cell>
          <cell r="F85" t="str">
            <v>Lilian</v>
          </cell>
          <cell r="G85">
            <v>36894</v>
          </cell>
          <cell r="H85" t="str">
            <v>4S TOURS T.T.</v>
          </cell>
          <cell r="I85">
            <v>2104</v>
          </cell>
          <cell r="M85">
            <v>-14</v>
          </cell>
          <cell r="N85" t="str">
            <v>N 827</v>
          </cell>
        </row>
        <row r="86">
          <cell r="C86" t="str">
            <v>3415822</v>
          </cell>
          <cell r="D86">
            <v>85</v>
          </cell>
          <cell r="E86" t="str">
            <v>IVARS</v>
          </cell>
          <cell r="F86" t="str">
            <v>Damien</v>
          </cell>
          <cell r="G86">
            <v>36210</v>
          </cell>
          <cell r="H86" t="str">
            <v>SAG CESTAS</v>
          </cell>
          <cell r="I86">
            <v>2085</v>
          </cell>
          <cell r="M86">
            <v>-16</v>
          </cell>
          <cell r="N86" t="str">
            <v>N 895</v>
          </cell>
        </row>
        <row r="87">
          <cell r="C87" t="str">
            <v>9236912</v>
          </cell>
          <cell r="D87">
            <v>86</v>
          </cell>
          <cell r="E87" t="str">
            <v>BASTIAO</v>
          </cell>
          <cell r="F87" t="str">
            <v>Nicolas</v>
          </cell>
          <cell r="G87">
            <v>36375</v>
          </cell>
          <cell r="H87" t="str">
            <v>MALAKOFF USM</v>
          </cell>
          <cell r="I87">
            <v>2065</v>
          </cell>
          <cell r="M87">
            <v>-16</v>
          </cell>
          <cell r="N87" t="str">
            <v>N 979</v>
          </cell>
        </row>
        <row r="88">
          <cell r="C88" t="str">
            <v>9523474</v>
          </cell>
          <cell r="D88">
            <v>87</v>
          </cell>
          <cell r="E88" t="str">
            <v>FAUVEAU</v>
          </cell>
          <cell r="F88" t="str">
            <v>Thimothee</v>
          </cell>
          <cell r="G88">
            <v>36182</v>
          </cell>
          <cell r="H88" t="str">
            <v>EAUBONNE</v>
          </cell>
          <cell r="I88">
            <v>2043</v>
          </cell>
          <cell r="M88">
            <v>-16</v>
          </cell>
          <cell r="N88">
            <v>20</v>
          </cell>
        </row>
        <row r="89">
          <cell r="C89" t="str">
            <v>4441313</v>
          </cell>
          <cell r="D89">
            <v>88</v>
          </cell>
          <cell r="E89" t="str">
            <v>MENAND</v>
          </cell>
          <cell r="F89" t="str">
            <v>Paul</v>
          </cell>
          <cell r="G89">
            <v>36639</v>
          </cell>
          <cell r="H89" t="str">
            <v>THORIGNE TT</v>
          </cell>
          <cell r="I89">
            <v>2039</v>
          </cell>
          <cell r="M89">
            <v>-15</v>
          </cell>
          <cell r="N89">
            <v>20</v>
          </cell>
        </row>
        <row r="90">
          <cell r="C90" t="str">
            <v>9135706</v>
          </cell>
          <cell r="D90">
            <v>89</v>
          </cell>
          <cell r="E90" t="str">
            <v>LANDOLFINI</v>
          </cell>
          <cell r="F90" t="str">
            <v>Karluis</v>
          </cell>
          <cell r="G90">
            <v>36300</v>
          </cell>
          <cell r="H90" t="str">
            <v>GV HENNEBONT</v>
          </cell>
          <cell r="I90">
            <v>2030</v>
          </cell>
          <cell r="M90">
            <v>-16</v>
          </cell>
          <cell r="N90">
            <v>20</v>
          </cell>
        </row>
        <row r="91">
          <cell r="C91" t="str">
            <v>5721269</v>
          </cell>
          <cell r="D91">
            <v>90</v>
          </cell>
          <cell r="E91" t="str">
            <v>DORR</v>
          </cell>
          <cell r="F91" t="str">
            <v>Esteban</v>
          </cell>
          <cell r="G91">
            <v>36596</v>
          </cell>
          <cell r="H91" t="str">
            <v>SPICHEREN C.S.N</v>
          </cell>
          <cell r="I91">
            <v>2030</v>
          </cell>
          <cell r="M91">
            <v>-15</v>
          </cell>
          <cell r="N91">
            <v>20</v>
          </cell>
        </row>
        <row r="92">
          <cell r="C92" t="str">
            <v>3113649</v>
          </cell>
          <cell r="D92">
            <v>91</v>
          </cell>
          <cell r="E92" t="str">
            <v>CAVAILLE</v>
          </cell>
          <cell r="F92" t="str">
            <v>Jules</v>
          </cell>
          <cell r="G92">
            <v>37498</v>
          </cell>
          <cell r="H92" t="str">
            <v>ASPTT TOULOUSE</v>
          </cell>
          <cell r="I92">
            <v>2016</v>
          </cell>
          <cell r="M92">
            <v>-13</v>
          </cell>
          <cell r="N92">
            <v>20</v>
          </cell>
        </row>
        <row r="93">
          <cell r="C93" t="str">
            <v>4440536</v>
          </cell>
          <cell r="D93">
            <v>92</v>
          </cell>
          <cell r="E93" t="str">
            <v>BRESSON</v>
          </cell>
          <cell r="F93" t="str">
            <v>Loic</v>
          </cell>
          <cell r="G93">
            <v>36265</v>
          </cell>
          <cell r="H93" t="str">
            <v>ST SEBASTIEN</v>
          </cell>
          <cell r="I93">
            <v>2013</v>
          </cell>
          <cell r="M93">
            <v>-16</v>
          </cell>
          <cell r="N93">
            <v>20</v>
          </cell>
        </row>
        <row r="94">
          <cell r="C94" t="str">
            <v>7517119</v>
          </cell>
          <cell r="D94">
            <v>93</v>
          </cell>
          <cell r="E94" t="str">
            <v>LAFONT</v>
          </cell>
          <cell r="F94" t="str">
            <v>Thomas</v>
          </cell>
          <cell r="G94">
            <v>37131</v>
          </cell>
          <cell r="H94" t="str">
            <v>GV HENNEBONT</v>
          </cell>
          <cell r="I94">
            <v>2007</v>
          </cell>
          <cell r="M94">
            <v>-14</v>
          </cell>
          <cell r="N94">
            <v>20</v>
          </cell>
        </row>
        <row r="95">
          <cell r="C95" t="str">
            <v>6937742</v>
          </cell>
          <cell r="D95">
            <v>94</v>
          </cell>
          <cell r="E95" t="str">
            <v>HAMACHE</v>
          </cell>
          <cell r="F95" t="str">
            <v>Bilal</v>
          </cell>
          <cell r="G95">
            <v>37374</v>
          </cell>
          <cell r="H95" t="str">
            <v>ROMANS AS PTT</v>
          </cell>
          <cell r="I95">
            <v>1999</v>
          </cell>
          <cell r="M95">
            <v>-13</v>
          </cell>
          <cell r="N95">
            <v>19</v>
          </cell>
        </row>
        <row r="96">
          <cell r="C96" t="str">
            <v>9315817</v>
          </cell>
          <cell r="D96">
            <v>95</v>
          </cell>
          <cell r="E96" t="str">
            <v>LEGUISTIN</v>
          </cell>
          <cell r="F96" t="str">
            <v>Enzo</v>
          </cell>
          <cell r="G96">
            <v>36671</v>
          </cell>
          <cell r="H96" t="str">
            <v>U S METRO</v>
          </cell>
          <cell r="I96">
            <v>1998</v>
          </cell>
          <cell r="M96">
            <v>-15</v>
          </cell>
          <cell r="N96">
            <v>19</v>
          </cell>
        </row>
        <row r="97">
          <cell r="C97" t="str">
            <v>4434388</v>
          </cell>
          <cell r="D97">
            <v>96</v>
          </cell>
          <cell r="E97" t="str">
            <v>METAIREAU</v>
          </cell>
          <cell r="F97" t="str">
            <v>Alexis</v>
          </cell>
          <cell r="G97">
            <v>36336</v>
          </cell>
          <cell r="H97" t="str">
            <v>ST MEDARD DOULO</v>
          </cell>
          <cell r="I97">
            <v>1996</v>
          </cell>
          <cell r="M97">
            <v>-16</v>
          </cell>
          <cell r="N97">
            <v>19</v>
          </cell>
        </row>
        <row r="98">
          <cell r="C98" t="str">
            <v>718922</v>
          </cell>
          <cell r="D98">
            <v>97</v>
          </cell>
          <cell r="E98" t="str">
            <v>ROZIER</v>
          </cell>
          <cell r="F98" t="str">
            <v>Léo</v>
          </cell>
          <cell r="G98">
            <v>37135</v>
          </cell>
          <cell r="H98" t="str">
            <v>UPCV Le Creusot</v>
          </cell>
          <cell r="I98">
            <v>1990</v>
          </cell>
          <cell r="M98">
            <v>-14</v>
          </cell>
          <cell r="N98">
            <v>19</v>
          </cell>
        </row>
        <row r="99">
          <cell r="C99" t="str">
            <v>6311956</v>
          </cell>
          <cell r="D99">
            <v>98</v>
          </cell>
          <cell r="E99" t="str">
            <v>DOYEN</v>
          </cell>
          <cell r="F99" t="str">
            <v>Antoine</v>
          </cell>
          <cell r="G99">
            <v>37073</v>
          </cell>
          <cell r="H99" t="str">
            <v>4S TOURS T.T.</v>
          </cell>
          <cell r="I99">
            <v>1989</v>
          </cell>
          <cell r="M99">
            <v>-14</v>
          </cell>
          <cell r="N99">
            <v>19</v>
          </cell>
        </row>
        <row r="100">
          <cell r="C100" t="str">
            <v>5422988</v>
          </cell>
          <cell r="D100">
            <v>99</v>
          </cell>
          <cell r="E100" t="str">
            <v>PICARD</v>
          </cell>
          <cell r="F100" t="str">
            <v>Vincent</v>
          </cell>
          <cell r="G100">
            <v>37083</v>
          </cell>
          <cell r="H100" t="str">
            <v>Chef Boutonne</v>
          </cell>
          <cell r="I100">
            <v>1985</v>
          </cell>
          <cell r="M100">
            <v>-14</v>
          </cell>
          <cell r="N100">
            <v>19</v>
          </cell>
        </row>
        <row r="101">
          <cell r="C101" t="str">
            <v>3719433</v>
          </cell>
          <cell r="D101">
            <v>100</v>
          </cell>
          <cell r="E101" t="str">
            <v>BIOT</v>
          </cell>
          <cell r="F101" t="str">
            <v>Cyril</v>
          </cell>
          <cell r="G101">
            <v>36675</v>
          </cell>
          <cell r="H101" t="str">
            <v>4S TOURS T.T.</v>
          </cell>
          <cell r="I101">
            <v>1973</v>
          </cell>
          <cell r="M101">
            <v>-15</v>
          </cell>
          <cell r="N101">
            <v>19</v>
          </cell>
        </row>
        <row r="102">
          <cell r="C102" t="str">
            <v>9315322</v>
          </cell>
          <cell r="D102">
            <v>101</v>
          </cell>
          <cell r="E102" t="str">
            <v>GAGNOL</v>
          </cell>
          <cell r="F102" t="str">
            <v>Alexis</v>
          </cell>
          <cell r="G102">
            <v>36474</v>
          </cell>
          <cell r="H102" t="str">
            <v>LEVALLOIS SPORT</v>
          </cell>
          <cell r="I102">
            <v>1971</v>
          </cell>
          <cell r="M102">
            <v>-16</v>
          </cell>
          <cell r="N102">
            <v>19</v>
          </cell>
        </row>
        <row r="103">
          <cell r="C103" t="str">
            <v>9133814</v>
          </cell>
          <cell r="D103">
            <v>102</v>
          </cell>
          <cell r="E103" t="str">
            <v>HAMDOUN</v>
          </cell>
          <cell r="F103" t="str">
            <v>Nathael</v>
          </cell>
          <cell r="G103">
            <v>36770</v>
          </cell>
          <cell r="H103" t="str">
            <v>IGNY</v>
          </cell>
          <cell r="I103">
            <v>1966</v>
          </cell>
          <cell r="M103">
            <v>-15</v>
          </cell>
          <cell r="N103">
            <v>19</v>
          </cell>
        </row>
        <row r="104">
          <cell r="C104" t="str">
            <v>9524143</v>
          </cell>
          <cell r="D104">
            <v>103</v>
          </cell>
          <cell r="E104" t="str">
            <v>PERENNES</v>
          </cell>
          <cell r="F104" t="str">
            <v>Nathan</v>
          </cell>
          <cell r="G104">
            <v>36236</v>
          </cell>
          <cell r="H104" t="str">
            <v>SAG CESTAS</v>
          </cell>
          <cell r="I104">
            <v>1953</v>
          </cell>
          <cell r="M104">
            <v>-16</v>
          </cell>
          <cell r="N104">
            <v>19</v>
          </cell>
        </row>
        <row r="105">
          <cell r="C105" t="str">
            <v>3332154</v>
          </cell>
          <cell r="D105">
            <v>104</v>
          </cell>
          <cell r="E105" t="str">
            <v>GIREAU</v>
          </cell>
          <cell r="F105" t="str">
            <v>Arnaud</v>
          </cell>
          <cell r="G105">
            <v>36634</v>
          </cell>
          <cell r="H105" t="str">
            <v>CAM BORDEAUX</v>
          </cell>
          <cell r="I105">
            <v>1943</v>
          </cell>
          <cell r="M105">
            <v>-15</v>
          </cell>
          <cell r="N105">
            <v>19</v>
          </cell>
        </row>
        <row r="106">
          <cell r="C106" t="str">
            <v>5421406</v>
          </cell>
          <cell r="D106">
            <v>105</v>
          </cell>
          <cell r="E106" t="str">
            <v>POISSON</v>
          </cell>
          <cell r="F106" t="str">
            <v>Alexandre</v>
          </cell>
          <cell r="G106">
            <v>36297</v>
          </cell>
          <cell r="H106" t="str">
            <v>METZ TT</v>
          </cell>
          <cell r="I106">
            <v>1932</v>
          </cell>
          <cell r="M106">
            <v>-16</v>
          </cell>
          <cell r="N106">
            <v>19</v>
          </cell>
        </row>
        <row r="107">
          <cell r="C107" t="str">
            <v>6220046</v>
          </cell>
          <cell r="D107">
            <v>106</v>
          </cell>
          <cell r="E107" t="str">
            <v>BIBLOCQUE</v>
          </cell>
          <cell r="F107" t="str">
            <v>Allan</v>
          </cell>
          <cell r="G107">
            <v>36165</v>
          </cell>
          <cell r="H107" t="str">
            <v>DOUAI TT</v>
          </cell>
          <cell r="I107">
            <v>1928</v>
          </cell>
          <cell r="K107" t="str">
            <v>1C</v>
          </cell>
          <cell r="M107">
            <v>-16</v>
          </cell>
          <cell r="N107">
            <v>19</v>
          </cell>
        </row>
        <row r="108">
          <cell r="C108" t="str">
            <v>8311217</v>
          </cell>
          <cell r="D108">
            <v>107</v>
          </cell>
          <cell r="E108" t="str">
            <v>ALCAYDE</v>
          </cell>
          <cell r="F108" t="str">
            <v>Guillaume</v>
          </cell>
          <cell r="G108">
            <v>37368</v>
          </cell>
          <cell r="H108" t="str">
            <v>A M S L FREJUS</v>
          </cell>
          <cell r="I108">
            <v>1922</v>
          </cell>
          <cell r="M108">
            <v>-13</v>
          </cell>
          <cell r="N108">
            <v>19</v>
          </cell>
        </row>
        <row r="109">
          <cell r="C109" t="str">
            <v>9314986</v>
          </cell>
          <cell r="D109">
            <v>108</v>
          </cell>
          <cell r="E109" t="str">
            <v>KROSS</v>
          </cell>
          <cell r="F109" t="str">
            <v>Sébastien</v>
          </cell>
          <cell r="G109">
            <v>36284</v>
          </cell>
          <cell r="H109" t="str">
            <v>LEVALLOIS SPORT</v>
          </cell>
          <cell r="I109">
            <v>1920</v>
          </cell>
          <cell r="M109">
            <v>-16</v>
          </cell>
          <cell r="N109">
            <v>19</v>
          </cell>
        </row>
        <row r="110">
          <cell r="C110" t="str">
            <v>5949852</v>
          </cell>
          <cell r="D110">
            <v>109</v>
          </cell>
          <cell r="E110" t="str">
            <v>TREDEZ</v>
          </cell>
          <cell r="F110" t="str">
            <v>Adrien</v>
          </cell>
          <cell r="G110">
            <v>36231</v>
          </cell>
          <cell r="H110" t="str">
            <v>JEUMONT PPC</v>
          </cell>
          <cell r="I110">
            <v>1913</v>
          </cell>
          <cell r="M110">
            <v>-16</v>
          </cell>
          <cell r="N110">
            <v>19</v>
          </cell>
        </row>
        <row r="111">
          <cell r="C111" t="str">
            <v>3527556</v>
          </cell>
          <cell r="D111">
            <v>110</v>
          </cell>
          <cell r="E111" t="str">
            <v>BAILLIET</v>
          </cell>
          <cell r="F111" t="str">
            <v>Thibault</v>
          </cell>
          <cell r="G111">
            <v>37136</v>
          </cell>
          <cell r="H111" t="str">
            <v>U.S. VERN</v>
          </cell>
          <cell r="I111">
            <v>1911</v>
          </cell>
          <cell r="M111">
            <v>-14</v>
          </cell>
          <cell r="N111">
            <v>19</v>
          </cell>
        </row>
        <row r="112">
          <cell r="C112" t="str">
            <v>0111800</v>
          </cell>
          <cell r="D112">
            <v>111</v>
          </cell>
          <cell r="E112" t="str">
            <v>MAZAUD</v>
          </cell>
          <cell r="F112" t="str">
            <v>Corentin</v>
          </cell>
          <cell r="G112">
            <v>36743</v>
          </cell>
          <cell r="H112" t="str">
            <v>RILLIEUX AUVR</v>
          </cell>
          <cell r="I112">
            <v>1907</v>
          </cell>
          <cell r="M112">
            <v>-15</v>
          </cell>
          <cell r="N112">
            <v>19</v>
          </cell>
        </row>
        <row r="113">
          <cell r="C113" t="str">
            <v>3719528</v>
          </cell>
          <cell r="D113">
            <v>112</v>
          </cell>
          <cell r="E113" t="str">
            <v>LEVY</v>
          </cell>
          <cell r="F113" t="str">
            <v>Hippolyte</v>
          </cell>
          <cell r="G113">
            <v>37023</v>
          </cell>
          <cell r="H113" t="str">
            <v>4S TOURS T.T.</v>
          </cell>
          <cell r="I113">
            <v>1905</v>
          </cell>
          <cell r="M113">
            <v>-14</v>
          </cell>
          <cell r="N113">
            <v>19</v>
          </cell>
        </row>
        <row r="114">
          <cell r="C114" t="str">
            <v>5422070</v>
          </cell>
          <cell r="D114">
            <v>113</v>
          </cell>
          <cell r="E114" t="str">
            <v>DEVILLE</v>
          </cell>
          <cell r="F114" t="str">
            <v>Victor</v>
          </cell>
          <cell r="G114">
            <v>36544</v>
          </cell>
          <cell r="H114" t="str">
            <v>METZ TT</v>
          </cell>
          <cell r="I114">
            <v>1882</v>
          </cell>
          <cell r="M114">
            <v>-15</v>
          </cell>
          <cell r="N114">
            <v>18</v>
          </cell>
        </row>
        <row r="115">
          <cell r="C115" t="str">
            <v>8014536</v>
          </cell>
          <cell r="D115">
            <v>114</v>
          </cell>
          <cell r="E115" t="str">
            <v>CHAERLE</v>
          </cell>
          <cell r="F115" t="str">
            <v>Louis</v>
          </cell>
          <cell r="G115">
            <v>36933</v>
          </cell>
          <cell r="H115" t="str">
            <v>GV HENNEBONT</v>
          </cell>
          <cell r="I115">
            <v>1874</v>
          </cell>
          <cell r="M115">
            <v>-14</v>
          </cell>
          <cell r="N115">
            <v>18</v>
          </cell>
        </row>
        <row r="116">
          <cell r="C116" t="str">
            <v>269227</v>
          </cell>
          <cell r="D116">
            <v>115</v>
          </cell>
          <cell r="E116" t="str">
            <v>CARLOMAGNO</v>
          </cell>
          <cell r="F116" t="str">
            <v>Thomas</v>
          </cell>
          <cell r="G116">
            <v>36725</v>
          </cell>
          <cell r="H116" t="str">
            <v>ST EGREVE USTT</v>
          </cell>
          <cell r="I116">
            <v>1849</v>
          </cell>
          <cell r="M116">
            <v>-15</v>
          </cell>
          <cell r="N116">
            <v>18</v>
          </cell>
        </row>
        <row r="117">
          <cell r="C117" t="str">
            <v>0611845</v>
          </cell>
          <cell r="D117">
            <v>116</v>
          </cell>
          <cell r="E117" t="str">
            <v>ORSINI</v>
          </cell>
          <cell r="F117" t="str">
            <v>Matteo</v>
          </cell>
          <cell r="G117">
            <v>36973</v>
          </cell>
          <cell r="H117" t="str">
            <v>CCATT</v>
          </cell>
          <cell r="I117">
            <v>1847</v>
          </cell>
          <cell r="M117">
            <v>-14</v>
          </cell>
          <cell r="N117">
            <v>18</v>
          </cell>
        </row>
        <row r="118">
          <cell r="C118" t="str">
            <v>9527807</v>
          </cell>
          <cell r="D118">
            <v>117</v>
          </cell>
          <cell r="E118" t="str">
            <v>LAMBERT</v>
          </cell>
          <cell r="F118" t="str">
            <v>Nicolas</v>
          </cell>
          <cell r="G118">
            <v>36177</v>
          </cell>
          <cell r="H118" t="str">
            <v>ERMONT-PLESSIS</v>
          </cell>
          <cell r="I118">
            <v>1847</v>
          </cell>
          <cell r="K118" t="str">
            <v>80D</v>
          </cell>
          <cell r="M118">
            <v>-16</v>
          </cell>
          <cell r="N118">
            <v>18</v>
          </cell>
        </row>
        <row r="119">
          <cell r="C119" t="str">
            <v>646405</v>
          </cell>
          <cell r="D119">
            <v>118</v>
          </cell>
          <cell r="E119" t="str">
            <v>VOETS</v>
          </cell>
          <cell r="F119" t="str">
            <v>Alois</v>
          </cell>
          <cell r="G119">
            <v>37177</v>
          </cell>
          <cell r="H119" t="str">
            <v>AL LESCAR</v>
          </cell>
          <cell r="I119">
            <v>1844</v>
          </cell>
          <cell r="M119">
            <v>-14</v>
          </cell>
          <cell r="N119">
            <v>18</v>
          </cell>
        </row>
        <row r="120">
          <cell r="C120" t="str">
            <v>9527805</v>
          </cell>
          <cell r="D120">
            <v>119</v>
          </cell>
          <cell r="E120" t="str">
            <v>BARTHELEMI</v>
          </cell>
          <cell r="F120" t="str">
            <v>Maximilien</v>
          </cell>
          <cell r="G120">
            <v>36889</v>
          </cell>
          <cell r="H120" t="str">
            <v>EAUBONNE</v>
          </cell>
          <cell r="I120">
            <v>1843</v>
          </cell>
          <cell r="K120" t="str">
            <v>2C 30D</v>
          </cell>
          <cell r="M120">
            <v>-15</v>
          </cell>
          <cell r="N120">
            <v>18</v>
          </cell>
        </row>
        <row r="121">
          <cell r="C121" t="str">
            <v>036088</v>
          </cell>
          <cell r="D121">
            <v>120</v>
          </cell>
          <cell r="E121" t="str">
            <v>SABOT</v>
          </cell>
          <cell r="F121" t="str">
            <v>Lucas</v>
          </cell>
          <cell r="G121">
            <v>36426</v>
          </cell>
          <cell r="H121" t="str">
            <v>T T CUSSET</v>
          </cell>
          <cell r="I121">
            <v>1843</v>
          </cell>
          <cell r="M121">
            <v>-16</v>
          </cell>
          <cell r="N121">
            <v>18</v>
          </cell>
        </row>
        <row r="122">
          <cell r="C122" t="str">
            <v>9239176</v>
          </cell>
          <cell r="D122">
            <v>121</v>
          </cell>
          <cell r="E122" t="str">
            <v>DE CASTILLA</v>
          </cell>
          <cell r="F122" t="str">
            <v>Alphonse</v>
          </cell>
          <cell r="G122">
            <v>36745</v>
          </cell>
          <cell r="H122" t="str">
            <v>BOULOGNE BIL AC</v>
          </cell>
          <cell r="I122">
            <v>1835</v>
          </cell>
          <cell r="J122" t="str">
            <v>80D</v>
          </cell>
          <cell r="M122">
            <v>-15</v>
          </cell>
          <cell r="N122">
            <v>18</v>
          </cell>
        </row>
        <row r="123">
          <cell r="C123" t="str">
            <v>2928550</v>
          </cell>
          <cell r="D123">
            <v>122</v>
          </cell>
          <cell r="E123" t="str">
            <v>HAZIF - THOMAS</v>
          </cell>
          <cell r="F123" t="str">
            <v>Léandre</v>
          </cell>
          <cell r="G123">
            <v>37206</v>
          </cell>
          <cell r="H123" t="str">
            <v>GV HENNEBONT</v>
          </cell>
          <cell r="I123">
            <v>1831</v>
          </cell>
          <cell r="M123">
            <v>-14</v>
          </cell>
          <cell r="N123">
            <v>18</v>
          </cell>
        </row>
        <row r="124">
          <cell r="C124" t="str">
            <v>7722072</v>
          </cell>
          <cell r="D124">
            <v>123</v>
          </cell>
          <cell r="E124" t="str">
            <v>RASOANANDRASANA</v>
          </cell>
          <cell r="F124" t="str">
            <v>Mathieu</v>
          </cell>
          <cell r="G124">
            <v>36964</v>
          </cell>
          <cell r="H124" t="str">
            <v>PONTAULT UMS TT</v>
          </cell>
          <cell r="I124">
            <v>1830</v>
          </cell>
          <cell r="M124">
            <v>-14</v>
          </cell>
          <cell r="N124">
            <v>18</v>
          </cell>
        </row>
        <row r="125">
          <cell r="C125" t="str">
            <v>7916803</v>
          </cell>
          <cell r="D125">
            <v>124</v>
          </cell>
          <cell r="E125" t="str">
            <v>MALLARD</v>
          </cell>
          <cell r="F125" t="str">
            <v>Terry</v>
          </cell>
          <cell r="G125">
            <v>36417</v>
          </cell>
          <cell r="H125" t="str">
            <v>Niort T.T.</v>
          </cell>
          <cell r="I125">
            <v>1815</v>
          </cell>
          <cell r="M125">
            <v>-16</v>
          </cell>
          <cell r="N125">
            <v>18</v>
          </cell>
        </row>
        <row r="126">
          <cell r="C126" t="str">
            <v>9431781</v>
          </cell>
          <cell r="D126">
            <v>125</v>
          </cell>
          <cell r="E126" t="str">
            <v>EINSARGUEIX</v>
          </cell>
          <cell r="F126" t="str">
            <v>Maxime</v>
          </cell>
          <cell r="G126">
            <v>36176</v>
          </cell>
          <cell r="H126" t="str">
            <v>PONTAULT UMS TT</v>
          </cell>
          <cell r="I126">
            <v>1809</v>
          </cell>
          <cell r="M126">
            <v>-16</v>
          </cell>
          <cell r="N126">
            <v>18</v>
          </cell>
        </row>
        <row r="127">
          <cell r="C127" t="str">
            <v>5616688</v>
          </cell>
          <cell r="D127">
            <v>126</v>
          </cell>
          <cell r="E127" t="str">
            <v>BOUGUEN</v>
          </cell>
          <cell r="F127" t="str">
            <v>Hugo</v>
          </cell>
          <cell r="G127">
            <v>36561</v>
          </cell>
          <cell r="H127" t="str">
            <v>GV HENNEBONT</v>
          </cell>
          <cell r="I127">
            <v>1807</v>
          </cell>
          <cell r="M127">
            <v>-15</v>
          </cell>
          <cell r="N127">
            <v>18</v>
          </cell>
        </row>
        <row r="128">
          <cell r="C128" t="str">
            <v>7628388</v>
          </cell>
          <cell r="D128">
            <v>127</v>
          </cell>
          <cell r="E128" t="str">
            <v>LEFEBVRE</v>
          </cell>
          <cell r="F128" t="str">
            <v>Paul</v>
          </cell>
          <cell r="G128">
            <v>36359</v>
          </cell>
          <cell r="H128" t="str">
            <v>ALCL GD QUEV.</v>
          </cell>
          <cell r="I128">
            <v>1797</v>
          </cell>
          <cell r="M128">
            <v>-16</v>
          </cell>
          <cell r="N128">
            <v>17</v>
          </cell>
        </row>
        <row r="129">
          <cell r="C129" t="str">
            <v>4437244</v>
          </cell>
          <cell r="D129">
            <v>128</v>
          </cell>
          <cell r="E129" t="str">
            <v>DAVIS</v>
          </cell>
          <cell r="F129" t="str">
            <v>Hugo</v>
          </cell>
          <cell r="G129">
            <v>36806</v>
          </cell>
          <cell r="H129" t="str">
            <v>ST MEDARD DOULO</v>
          </cell>
          <cell r="I129">
            <v>1791</v>
          </cell>
          <cell r="M129">
            <v>-15</v>
          </cell>
          <cell r="N129">
            <v>17</v>
          </cell>
        </row>
        <row r="130">
          <cell r="C130" t="str">
            <v>9529250</v>
          </cell>
          <cell r="D130">
            <v>129</v>
          </cell>
          <cell r="E130" t="str">
            <v>DU MESNIL ADELEE</v>
          </cell>
          <cell r="F130" t="str">
            <v>Leo</v>
          </cell>
          <cell r="G130">
            <v>37040</v>
          </cell>
          <cell r="H130" t="str">
            <v>ERMONT-PLESSIS</v>
          </cell>
          <cell r="I130">
            <v>1786</v>
          </cell>
          <cell r="M130">
            <v>-14</v>
          </cell>
          <cell r="N130">
            <v>17</v>
          </cell>
        </row>
        <row r="131">
          <cell r="C131" t="str">
            <v>0810078</v>
          </cell>
          <cell r="D131">
            <v>130</v>
          </cell>
          <cell r="E131" t="str">
            <v>BLAMART</v>
          </cell>
          <cell r="F131" t="str">
            <v>Matteo</v>
          </cell>
          <cell r="G131">
            <v>36205</v>
          </cell>
          <cell r="H131" t="str">
            <v>A M S L FREJUS</v>
          </cell>
          <cell r="I131">
            <v>1782</v>
          </cell>
          <cell r="M131">
            <v>-16</v>
          </cell>
          <cell r="N131">
            <v>17</v>
          </cell>
        </row>
        <row r="132">
          <cell r="C132" t="str">
            <v>5321868</v>
          </cell>
          <cell r="D132">
            <v>131</v>
          </cell>
          <cell r="E132" t="str">
            <v>CRETOIS</v>
          </cell>
          <cell r="F132" t="str">
            <v>Mathieu</v>
          </cell>
          <cell r="G132">
            <v>36809</v>
          </cell>
          <cell r="H132" t="str">
            <v>MAYENNE CA</v>
          </cell>
          <cell r="I132">
            <v>1771</v>
          </cell>
          <cell r="M132">
            <v>-15</v>
          </cell>
          <cell r="N132">
            <v>17</v>
          </cell>
        </row>
        <row r="133">
          <cell r="C133" t="str">
            <v>5422189</v>
          </cell>
          <cell r="D133">
            <v>132</v>
          </cell>
          <cell r="E133" t="str">
            <v>ECUYER</v>
          </cell>
          <cell r="F133" t="str">
            <v>Benjamin</v>
          </cell>
          <cell r="G133">
            <v>36963</v>
          </cell>
          <cell r="H133" t="str">
            <v>NEUVES MAISONS</v>
          </cell>
          <cell r="I133">
            <v>1770</v>
          </cell>
          <cell r="M133">
            <v>-14</v>
          </cell>
          <cell r="N133">
            <v>17</v>
          </cell>
        </row>
        <row r="134">
          <cell r="C134" t="str">
            <v>5618984</v>
          </cell>
          <cell r="D134">
            <v>133</v>
          </cell>
          <cell r="E134" t="str">
            <v>GILLEN</v>
          </cell>
          <cell r="F134" t="str">
            <v>Alexander</v>
          </cell>
          <cell r="G134">
            <v>36411</v>
          </cell>
          <cell r="H134" t="str">
            <v>GV HENNEBONT</v>
          </cell>
          <cell r="I134">
            <v>1767</v>
          </cell>
          <cell r="K134" t="str">
            <v>1C 1D</v>
          </cell>
          <cell r="M134">
            <v>-16</v>
          </cell>
          <cell r="N134">
            <v>17</v>
          </cell>
        </row>
        <row r="135">
          <cell r="C135" t="str">
            <v>028869</v>
          </cell>
          <cell r="D135">
            <v>134</v>
          </cell>
          <cell r="E135" t="str">
            <v>DA SILVA</v>
          </cell>
          <cell r="F135" t="str">
            <v>Samuel</v>
          </cell>
          <cell r="G135">
            <v>36914</v>
          </cell>
          <cell r="H135" t="str">
            <v>ST QUENTIN TT</v>
          </cell>
          <cell r="I135">
            <v>1767</v>
          </cell>
          <cell r="M135">
            <v>-14</v>
          </cell>
          <cell r="N135">
            <v>17</v>
          </cell>
        </row>
        <row r="136">
          <cell r="C136" t="str">
            <v>9316362</v>
          </cell>
          <cell r="D136">
            <v>135</v>
          </cell>
          <cell r="E136" t="str">
            <v>HUBERT</v>
          </cell>
          <cell r="F136" t="str">
            <v>Marvin</v>
          </cell>
          <cell r="G136">
            <v>36928</v>
          </cell>
          <cell r="H136" t="str">
            <v>COURBEVOIE S TT</v>
          </cell>
          <cell r="I136">
            <v>1764</v>
          </cell>
          <cell r="M136">
            <v>-14</v>
          </cell>
          <cell r="N136">
            <v>17</v>
          </cell>
        </row>
        <row r="137">
          <cell r="C137" t="str">
            <v>652868</v>
          </cell>
          <cell r="D137">
            <v>136</v>
          </cell>
          <cell r="E137" t="str">
            <v>BARRAGUE</v>
          </cell>
          <cell r="F137" t="str">
            <v>Romain</v>
          </cell>
          <cell r="G137">
            <v>36777</v>
          </cell>
          <cell r="H137" t="str">
            <v>GV HENNEBONT</v>
          </cell>
          <cell r="I137">
            <v>1762</v>
          </cell>
          <cell r="J137" t="str">
            <v>1C</v>
          </cell>
          <cell r="K137" t="str">
            <v>1D 42E</v>
          </cell>
          <cell r="M137">
            <v>-15</v>
          </cell>
          <cell r="N137">
            <v>17</v>
          </cell>
        </row>
        <row r="138">
          <cell r="C138" t="str">
            <v>4439283</v>
          </cell>
          <cell r="D138">
            <v>137</v>
          </cell>
          <cell r="E138" t="str">
            <v>GUIZIOU</v>
          </cell>
          <cell r="F138" t="str">
            <v>Romain</v>
          </cell>
          <cell r="G138">
            <v>36546</v>
          </cell>
          <cell r="H138" t="str">
            <v>STE LUCE TT</v>
          </cell>
          <cell r="I138">
            <v>1760</v>
          </cell>
          <cell r="M138">
            <v>-15</v>
          </cell>
          <cell r="N138">
            <v>17</v>
          </cell>
        </row>
        <row r="139">
          <cell r="C139" t="str">
            <v>9239537</v>
          </cell>
          <cell r="D139">
            <v>138</v>
          </cell>
          <cell r="E139" t="str">
            <v>MALSAGNE</v>
          </cell>
          <cell r="F139" t="str">
            <v>Guillaume-fares</v>
          </cell>
          <cell r="G139">
            <v>37078</v>
          </cell>
          <cell r="H139" t="str">
            <v>LEVALLOIS SPORT</v>
          </cell>
          <cell r="I139">
            <v>1737</v>
          </cell>
          <cell r="M139">
            <v>-14</v>
          </cell>
          <cell r="N139">
            <v>17</v>
          </cell>
        </row>
        <row r="140">
          <cell r="C140" t="str">
            <v>823161</v>
          </cell>
          <cell r="D140">
            <v>139</v>
          </cell>
          <cell r="E140" t="str">
            <v>GRANIER</v>
          </cell>
          <cell r="F140" t="str">
            <v>Matteo</v>
          </cell>
          <cell r="G140">
            <v>37178</v>
          </cell>
          <cell r="H140" t="str">
            <v>US MONTAUBAN</v>
          </cell>
          <cell r="I140">
            <v>1734</v>
          </cell>
          <cell r="M140">
            <v>-14</v>
          </cell>
          <cell r="N140">
            <v>17</v>
          </cell>
        </row>
        <row r="141">
          <cell r="C141" t="str">
            <v>2215640</v>
          </cell>
          <cell r="D141">
            <v>140</v>
          </cell>
          <cell r="E141" t="str">
            <v>LE FRANC</v>
          </cell>
          <cell r="F141" t="str">
            <v>Elie</v>
          </cell>
          <cell r="G141">
            <v>36971</v>
          </cell>
          <cell r="H141" t="str">
            <v>AC PLERIN</v>
          </cell>
          <cell r="I141">
            <v>1720</v>
          </cell>
          <cell r="M141">
            <v>-14</v>
          </cell>
          <cell r="N141">
            <v>17</v>
          </cell>
        </row>
        <row r="142">
          <cell r="C142" t="str">
            <v>089453</v>
          </cell>
          <cell r="D142">
            <v>141</v>
          </cell>
          <cell r="E142" t="str">
            <v>PETITFRERE</v>
          </cell>
          <cell r="F142" t="str">
            <v>Antonin</v>
          </cell>
          <cell r="G142">
            <v>36903</v>
          </cell>
          <cell r="H142" t="str">
            <v>CHARLEVILLE MEZ</v>
          </cell>
          <cell r="I142">
            <v>1714</v>
          </cell>
          <cell r="M142">
            <v>-14</v>
          </cell>
          <cell r="N142">
            <v>17</v>
          </cell>
        </row>
        <row r="143">
          <cell r="C143" t="str">
            <v>7918219</v>
          </cell>
          <cell r="D143">
            <v>142</v>
          </cell>
          <cell r="E143" t="str">
            <v>GUERY</v>
          </cell>
          <cell r="F143" t="str">
            <v>Theo</v>
          </cell>
          <cell r="G143">
            <v>37153</v>
          </cell>
          <cell r="H143" t="str">
            <v>Niort T.T.</v>
          </cell>
          <cell r="I143">
            <v>1709</v>
          </cell>
          <cell r="M143">
            <v>-14</v>
          </cell>
          <cell r="N143">
            <v>17</v>
          </cell>
        </row>
        <row r="144">
          <cell r="C144" t="str">
            <v>8518987</v>
          </cell>
          <cell r="D144">
            <v>143</v>
          </cell>
          <cell r="E144" t="str">
            <v>PRIVAT</v>
          </cell>
          <cell r="F144" t="str">
            <v>Arthur</v>
          </cell>
          <cell r="G144">
            <v>36180</v>
          </cell>
          <cell r="H144" t="str">
            <v>BELLEVILLE/VIE</v>
          </cell>
          <cell r="I144">
            <v>1704</v>
          </cell>
          <cell r="M144">
            <v>-16</v>
          </cell>
          <cell r="N144">
            <v>17</v>
          </cell>
        </row>
        <row r="145">
          <cell r="C145" t="str">
            <v>7718435</v>
          </cell>
          <cell r="D145">
            <v>144</v>
          </cell>
          <cell r="E145" t="str">
            <v>BAUCHET</v>
          </cell>
          <cell r="F145" t="str">
            <v>Simon</v>
          </cell>
          <cell r="G145">
            <v>36940</v>
          </cell>
          <cell r="H145" t="str">
            <v>PONTAULT UMS TT</v>
          </cell>
          <cell r="I145">
            <v>1686</v>
          </cell>
          <cell r="M145">
            <v>-14</v>
          </cell>
          <cell r="N145">
            <v>16</v>
          </cell>
        </row>
        <row r="146">
          <cell r="C146" t="str">
            <v>4519214</v>
          </cell>
          <cell r="D146">
            <v>145</v>
          </cell>
          <cell r="E146" t="str">
            <v>CONTASSOT</v>
          </cell>
          <cell r="F146" t="str">
            <v>Charles</v>
          </cell>
          <cell r="G146">
            <v>37293</v>
          </cell>
          <cell r="H146" t="str">
            <v>USMO TT</v>
          </cell>
          <cell r="I146">
            <v>1683</v>
          </cell>
          <cell r="M146">
            <v>-13</v>
          </cell>
          <cell r="N146">
            <v>16</v>
          </cell>
        </row>
        <row r="147">
          <cell r="C147" t="str">
            <v>3823526</v>
          </cell>
          <cell r="D147">
            <v>146</v>
          </cell>
          <cell r="E147" t="str">
            <v>BOURBON</v>
          </cell>
          <cell r="F147" t="str">
            <v>Quentin</v>
          </cell>
          <cell r="G147">
            <v>37038</v>
          </cell>
          <cell r="H147" t="str">
            <v>ST EGREVE USTT</v>
          </cell>
          <cell r="I147">
            <v>1671</v>
          </cell>
          <cell r="M147">
            <v>-14</v>
          </cell>
          <cell r="N147">
            <v>16</v>
          </cell>
        </row>
        <row r="148">
          <cell r="C148" t="str">
            <v>6939182</v>
          </cell>
          <cell r="D148">
            <v>147</v>
          </cell>
          <cell r="E148" t="str">
            <v>EUDELINE</v>
          </cell>
          <cell r="F148" t="str">
            <v>Simon</v>
          </cell>
          <cell r="G148">
            <v>36639</v>
          </cell>
          <cell r="H148" t="str">
            <v>VILLEURBAN.ALAP</v>
          </cell>
          <cell r="I148">
            <v>1642</v>
          </cell>
          <cell r="J148" t="str">
            <v>1C</v>
          </cell>
          <cell r="K148" t="str">
            <v>26D 45E</v>
          </cell>
          <cell r="M148">
            <v>-15</v>
          </cell>
          <cell r="N148">
            <v>16</v>
          </cell>
        </row>
        <row r="149">
          <cell r="C149" t="str">
            <v>8311910</v>
          </cell>
          <cell r="D149">
            <v>148</v>
          </cell>
          <cell r="E149" t="str">
            <v>RAKOTOARIMANANA</v>
          </cell>
          <cell r="F149" t="str">
            <v>Fabio</v>
          </cell>
          <cell r="G149">
            <v>37826</v>
          </cell>
          <cell r="H149" t="str">
            <v>LA GARDE TT</v>
          </cell>
          <cell r="I149">
            <v>1635</v>
          </cell>
          <cell r="M149">
            <v>-12</v>
          </cell>
          <cell r="N149">
            <v>16</v>
          </cell>
        </row>
        <row r="150">
          <cell r="C150" t="str">
            <v>5723569</v>
          </cell>
          <cell r="D150">
            <v>149</v>
          </cell>
          <cell r="E150" t="str">
            <v>HUBER</v>
          </cell>
          <cell r="F150" t="str">
            <v>Arthur</v>
          </cell>
          <cell r="G150">
            <v>37117</v>
          </cell>
          <cell r="H150" t="str">
            <v>METZ TT</v>
          </cell>
          <cell r="I150">
            <v>1618</v>
          </cell>
          <cell r="J150" t="str">
            <v>1C</v>
          </cell>
          <cell r="M150">
            <v>-14</v>
          </cell>
          <cell r="N150">
            <v>16</v>
          </cell>
        </row>
        <row r="151">
          <cell r="C151" t="str">
            <v>8015277</v>
          </cell>
          <cell r="D151">
            <v>150</v>
          </cell>
          <cell r="E151" t="str">
            <v>HERSENT</v>
          </cell>
          <cell r="F151" t="str">
            <v>Léo</v>
          </cell>
          <cell r="G151">
            <v>37392</v>
          </cell>
          <cell r="H151" t="str">
            <v>AMIENS STT</v>
          </cell>
          <cell r="I151">
            <v>1611</v>
          </cell>
          <cell r="M151">
            <v>-13</v>
          </cell>
          <cell r="N151">
            <v>16</v>
          </cell>
        </row>
        <row r="152">
          <cell r="C152" t="str">
            <v>8015387</v>
          </cell>
          <cell r="D152">
            <v>151</v>
          </cell>
          <cell r="E152" t="str">
            <v>HERSENT</v>
          </cell>
          <cell r="F152" t="str">
            <v>Tristan</v>
          </cell>
          <cell r="G152">
            <v>36896</v>
          </cell>
          <cell r="H152" t="str">
            <v>AMIENS STT</v>
          </cell>
          <cell r="I152">
            <v>1606</v>
          </cell>
          <cell r="M152">
            <v>-14</v>
          </cell>
          <cell r="N152">
            <v>16</v>
          </cell>
        </row>
        <row r="153">
          <cell r="C153" t="str">
            <v>3418930</v>
          </cell>
          <cell r="D153">
            <v>152</v>
          </cell>
          <cell r="E153" t="str">
            <v>LEBRUN</v>
          </cell>
          <cell r="F153" t="str">
            <v>Alexis</v>
          </cell>
          <cell r="G153">
            <v>37861</v>
          </cell>
          <cell r="H153" t="str">
            <v>MONTPELLIER TT</v>
          </cell>
          <cell r="I153">
            <v>1597</v>
          </cell>
          <cell r="M153">
            <v>-12</v>
          </cell>
          <cell r="N153">
            <v>15</v>
          </cell>
        </row>
        <row r="154">
          <cell r="C154" t="str">
            <v>0810745</v>
          </cell>
          <cell r="D154">
            <v>153</v>
          </cell>
          <cell r="E154" t="str">
            <v>SABHI</v>
          </cell>
          <cell r="F154" t="str">
            <v>Myshaal</v>
          </cell>
          <cell r="G154">
            <v>37719</v>
          </cell>
          <cell r="H154" t="str">
            <v>CHARLEVILLE MEZ</v>
          </cell>
          <cell r="I154">
            <v>1581</v>
          </cell>
          <cell r="M154">
            <v>-12</v>
          </cell>
          <cell r="N154">
            <v>15</v>
          </cell>
        </row>
        <row r="155">
          <cell r="C155" t="str">
            <v>3825894</v>
          </cell>
          <cell r="D155">
            <v>154</v>
          </cell>
          <cell r="E155" t="str">
            <v>CONESA</v>
          </cell>
          <cell r="F155" t="str">
            <v>Matthieu</v>
          </cell>
          <cell r="G155">
            <v>37266</v>
          </cell>
          <cell r="H155" t="str">
            <v>TTTMG</v>
          </cell>
          <cell r="I155">
            <v>1542</v>
          </cell>
          <cell r="M155">
            <v>-13</v>
          </cell>
          <cell r="N155">
            <v>15</v>
          </cell>
        </row>
        <row r="156">
          <cell r="C156" t="str">
            <v>4443834</v>
          </cell>
          <cell r="D156">
            <v>155</v>
          </cell>
          <cell r="E156" t="str">
            <v>SIMON</v>
          </cell>
          <cell r="F156" t="str">
            <v>Louis</v>
          </cell>
          <cell r="G156">
            <v>37518</v>
          </cell>
          <cell r="H156" t="str">
            <v>STE LUCE TT</v>
          </cell>
          <cell r="I156">
            <v>1531</v>
          </cell>
          <cell r="M156">
            <v>-13</v>
          </cell>
          <cell r="N156">
            <v>15</v>
          </cell>
        </row>
        <row r="157">
          <cell r="C157" t="str">
            <v>4440247</v>
          </cell>
          <cell r="D157">
            <v>156</v>
          </cell>
          <cell r="E157" t="str">
            <v>COURGEON</v>
          </cell>
          <cell r="F157" t="str">
            <v>Marc</v>
          </cell>
          <cell r="G157">
            <v>37388</v>
          </cell>
          <cell r="H157" t="str">
            <v>ST MEDARD DOULO</v>
          </cell>
          <cell r="I157">
            <v>1529</v>
          </cell>
          <cell r="M157">
            <v>-13</v>
          </cell>
          <cell r="N157">
            <v>15</v>
          </cell>
        </row>
        <row r="158">
          <cell r="C158" t="str">
            <v>3112619</v>
          </cell>
          <cell r="D158">
            <v>157</v>
          </cell>
          <cell r="E158" t="str">
            <v>PHAM VAN</v>
          </cell>
          <cell r="F158" t="str">
            <v>Julien</v>
          </cell>
          <cell r="G158">
            <v>37031</v>
          </cell>
          <cell r="H158" t="str">
            <v>TT BLAGNAC</v>
          </cell>
          <cell r="I158">
            <v>1527</v>
          </cell>
          <cell r="J158">
            <v>0</v>
          </cell>
          <cell r="K158">
            <v>0</v>
          </cell>
          <cell r="M158">
            <v>-14</v>
          </cell>
          <cell r="N158">
            <v>15</v>
          </cell>
        </row>
        <row r="159">
          <cell r="C159" t="str">
            <v>6313527</v>
          </cell>
          <cell r="D159">
            <v>158</v>
          </cell>
          <cell r="E159" t="str">
            <v>TISSANDIER</v>
          </cell>
          <cell r="F159" t="str">
            <v>Antoine</v>
          </cell>
          <cell r="G159">
            <v>37669</v>
          </cell>
          <cell r="H159" t="str">
            <v>COURNON CL</v>
          </cell>
          <cell r="I159">
            <v>1524</v>
          </cell>
          <cell r="M159">
            <v>-12</v>
          </cell>
          <cell r="N159">
            <v>15</v>
          </cell>
        </row>
        <row r="160">
          <cell r="C160" t="str">
            <v>7630389</v>
          </cell>
          <cell r="D160">
            <v>159</v>
          </cell>
          <cell r="E160" t="str">
            <v>LEMIRE</v>
          </cell>
          <cell r="F160" t="str">
            <v>Corentin</v>
          </cell>
          <cell r="G160">
            <v>37335</v>
          </cell>
          <cell r="H160" t="str">
            <v>CP QUEVILLAIS</v>
          </cell>
          <cell r="I160">
            <v>1523</v>
          </cell>
          <cell r="M160">
            <v>-13</v>
          </cell>
          <cell r="N160">
            <v>15</v>
          </cell>
        </row>
        <row r="161">
          <cell r="C161" t="str">
            <v>5956701</v>
          </cell>
          <cell r="D161">
            <v>160</v>
          </cell>
          <cell r="E161" t="str">
            <v>DELEBARRE</v>
          </cell>
          <cell r="F161" t="str">
            <v>Yoann</v>
          </cell>
          <cell r="G161">
            <v>37430</v>
          </cell>
          <cell r="H161" t="str">
            <v>LILLE CHEMINOTS</v>
          </cell>
          <cell r="I161">
            <v>1475</v>
          </cell>
          <cell r="M161">
            <v>-13</v>
          </cell>
          <cell r="N161">
            <v>14</v>
          </cell>
        </row>
        <row r="162">
          <cell r="C162" t="str">
            <v>7856340</v>
          </cell>
          <cell r="D162">
            <v>161</v>
          </cell>
          <cell r="E162" t="str">
            <v>CHAUSSON</v>
          </cell>
          <cell r="F162" t="str">
            <v>Guillaume</v>
          </cell>
          <cell r="G162">
            <v>37258</v>
          </cell>
          <cell r="H162" t="str">
            <v>SARTROUVILLOIS</v>
          </cell>
          <cell r="I162">
            <v>1463</v>
          </cell>
          <cell r="M162">
            <v>-13</v>
          </cell>
          <cell r="N162">
            <v>14</v>
          </cell>
        </row>
        <row r="163">
          <cell r="C163" t="str">
            <v>091165</v>
          </cell>
          <cell r="D163">
            <v>162</v>
          </cell>
          <cell r="E163" t="str">
            <v>DECOUR</v>
          </cell>
          <cell r="F163" t="str">
            <v>Paul</v>
          </cell>
          <cell r="G163">
            <v>37262</v>
          </cell>
          <cell r="H163" t="str">
            <v>A M S L FREJUS</v>
          </cell>
          <cell r="I163">
            <v>1450</v>
          </cell>
          <cell r="M163">
            <v>-13</v>
          </cell>
          <cell r="N163">
            <v>14</v>
          </cell>
        </row>
        <row r="164">
          <cell r="C164" t="str">
            <v>2215607</v>
          </cell>
          <cell r="D164">
            <v>163</v>
          </cell>
          <cell r="E164" t="str">
            <v>BROUDIC</v>
          </cell>
          <cell r="F164" t="str">
            <v>Simon</v>
          </cell>
          <cell r="G164">
            <v>37479</v>
          </cell>
          <cell r="H164" t="str">
            <v>7 ILES PERROS</v>
          </cell>
          <cell r="I164">
            <v>1449</v>
          </cell>
          <cell r="M164">
            <v>-13</v>
          </cell>
          <cell r="N164">
            <v>14</v>
          </cell>
        </row>
        <row r="165">
          <cell r="C165" t="str">
            <v>4215099</v>
          </cell>
          <cell r="D165">
            <v>164</v>
          </cell>
          <cell r="E165" t="str">
            <v>TIBI</v>
          </cell>
          <cell r="F165" t="str">
            <v>Pierre</v>
          </cell>
          <cell r="G165">
            <v>37384</v>
          </cell>
          <cell r="H165" t="str">
            <v>ST ETIENNE Mont</v>
          </cell>
          <cell r="I165">
            <v>1433</v>
          </cell>
          <cell r="M165">
            <v>-13</v>
          </cell>
          <cell r="N165">
            <v>14</v>
          </cell>
        </row>
        <row r="166">
          <cell r="C166" t="str">
            <v>3529891</v>
          </cell>
          <cell r="D166">
            <v>165</v>
          </cell>
          <cell r="E166" t="str">
            <v>BOISSET</v>
          </cell>
          <cell r="F166" t="str">
            <v>Nicolas</v>
          </cell>
          <cell r="G166">
            <v>37485</v>
          </cell>
          <cell r="H166" t="str">
            <v>RENNES TA</v>
          </cell>
          <cell r="I166">
            <v>1378</v>
          </cell>
          <cell r="M166">
            <v>-13</v>
          </cell>
          <cell r="N166">
            <v>13</v>
          </cell>
        </row>
        <row r="167">
          <cell r="C167" t="str">
            <v>524185</v>
          </cell>
          <cell r="D167">
            <v>166</v>
          </cell>
          <cell r="E167" t="str">
            <v>JOUX-LACROIX</v>
          </cell>
          <cell r="F167" t="str">
            <v>Camille</v>
          </cell>
          <cell r="G167">
            <v>37290</v>
          </cell>
          <cell r="H167" t="str">
            <v>EurvilleBienvil</v>
          </cell>
          <cell r="I167">
            <v>1353</v>
          </cell>
          <cell r="J167" t="str">
            <v>1D</v>
          </cell>
          <cell r="M167">
            <v>-13</v>
          </cell>
          <cell r="N167">
            <v>13</v>
          </cell>
        </row>
        <row r="168">
          <cell r="C168" t="str">
            <v>2811653</v>
          </cell>
          <cell r="D168">
            <v>167</v>
          </cell>
          <cell r="E168" t="str">
            <v>BLOT</v>
          </cell>
          <cell r="F168" t="str">
            <v>Martin</v>
          </cell>
          <cell r="G168">
            <v>37743</v>
          </cell>
          <cell r="H168" t="str">
            <v>CHARTRES ASTT.</v>
          </cell>
          <cell r="I168">
            <v>1352</v>
          </cell>
          <cell r="K168" t="str">
            <v>1E</v>
          </cell>
          <cell r="M168">
            <v>-12</v>
          </cell>
          <cell r="N168">
            <v>13</v>
          </cell>
        </row>
        <row r="169">
          <cell r="C169" t="str">
            <v>3113453</v>
          </cell>
          <cell r="D169">
            <v>168</v>
          </cell>
          <cell r="E169" t="str">
            <v>BERNIARD</v>
          </cell>
          <cell r="F169" t="str">
            <v>Alexis</v>
          </cell>
          <cell r="G169">
            <v>37283</v>
          </cell>
          <cell r="H169" t="str">
            <v>ST ORENS TT</v>
          </cell>
          <cell r="I169">
            <v>1348</v>
          </cell>
          <cell r="M169">
            <v>-13</v>
          </cell>
          <cell r="N169">
            <v>13</v>
          </cell>
        </row>
        <row r="170">
          <cell r="C170" t="str">
            <v>0810079</v>
          </cell>
          <cell r="D170">
            <v>169</v>
          </cell>
          <cell r="E170" t="str">
            <v>BLAMART</v>
          </cell>
          <cell r="F170" t="str">
            <v>Lucas</v>
          </cell>
          <cell r="G170">
            <v>37304</v>
          </cell>
          <cell r="H170" t="str">
            <v>A M S L FREJUS</v>
          </cell>
          <cell r="I170">
            <v>1347</v>
          </cell>
          <cell r="M170">
            <v>-13</v>
          </cell>
          <cell r="N170">
            <v>13</v>
          </cell>
        </row>
        <row r="171">
          <cell r="C171" t="str">
            <v>8017116</v>
          </cell>
          <cell r="D171">
            <v>170</v>
          </cell>
          <cell r="E171" t="str">
            <v>DORCESCU</v>
          </cell>
          <cell r="F171" t="str">
            <v>Denis</v>
          </cell>
          <cell r="G171">
            <v>37426</v>
          </cell>
          <cell r="H171" t="str">
            <v>TT MERS TREP EU</v>
          </cell>
          <cell r="I171">
            <v>1343</v>
          </cell>
          <cell r="K171" t="str">
            <v>3E 40F</v>
          </cell>
          <cell r="M171">
            <v>-13</v>
          </cell>
          <cell r="N171">
            <v>13</v>
          </cell>
        </row>
        <row r="172">
          <cell r="C172" t="str">
            <v>4438792</v>
          </cell>
          <cell r="D172">
            <v>171</v>
          </cell>
          <cell r="E172" t="str">
            <v>PRODHOMME</v>
          </cell>
          <cell r="F172" t="str">
            <v>Mathis</v>
          </cell>
          <cell r="G172">
            <v>37577</v>
          </cell>
          <cell r="H172" t="str">
            <v>ST MEDARD DOULO</v>
          </cell>
          <cell r="I172">
            <v>1324</v>
          </cell>
          <cell r="M172">
            <v>-13</v>
          </cell>
          <cell r="N172">
            <v>13</v>
          </cell>
        </row>
        <row r="173">
          <cell r="C173" t="str">
            <v>3528813</v>
          </cell>
          <cell r="D173">
            <v>172</v>
          </cell>
          <cell r="E173" t="str">
            <v>GUESDON</v>
          </cell>
          <cell r="F173" t="str">
            <v>Theotime</v>
          </cell>
          <cell r="G173">
            <v>37407</v>
          </cell>
          <cell r="H173" t="str">
            <v>RENNES TA</v>
          </cell>
          <cell r="I173">
            <v>1318</v>
          </cell>
          <cell r="J173" t="str">
            <v>1D</v>
          </cell>
          <cell r="K173" t="str">
            <v>48E 42F</v>
          </cell>
          <cell r="M173">
            <v>-13</v>
          </cell>
          <cell r="N173">
            <v>13</v>
          </cell>
        </row>
        <row r="174">
          <cell r="C174" t="str">
            <v>2715706</v>
          </cell>
          <cell r="D174">
            <v>173</v>
          </cell>
          <cell r="E174" t="str">
            <v>BAECHLER</v>
          </cell>
          <cell r="F174" t="str">
            <v>Martin</v>
          </cell>
          <cell r="G174">
            <v>37728</v>
          </cell>
          <cell r="H174" t="str">
            <v>ENT ST PIERRE</v>
          </cell>
          <cell r="I174">
            <v>1303</v>
          </cell>
          <cell r="M174">
            <v>-12</v>
          </cell>
          <cell r="N174">
            <v>13</v>
          </cell>
        </row>
        <row r="175">
          <cell r="C175" t="str">
            <v>7516881</v>
          </cell>
          <cell r="D175">
            <v>174</v>
          </cell>
          <cell r="E175" t="str">
            <v>VERNET</v>
          </cell>
          <cell r="F175" t="str">
            <v>Felix</v>
          </cell>
          <cell r="G175">
            <v>37448</v>
          </cell>
          <cell r="H175" t="str">
            <v>MALAKOFF USM</v>
          </cell>
          <cell r="I175">
            <v>1303</v>
          </cell>
          <cell r="M175">
            <v>-13</v>
          </cell>
          <cell r="N175">
            <v>13</v>
          </cell>
        </row>
        <row r="176">
          <cell r="C176" t="str">
            <v>1715203</v>
          </cell>
          <cell r="D176">
            <v>175</v>
          </cell>
          <cell r="E176" t="str">
            <v>VANNIER-MAMDY</v>
          </cell>
          <cell r="F176" t="str">
            <v>Maxence</v>
          </cell>
          <cell r="G176">
            <v>37638</v>
          </cell>
          <cell r="H176" t="str">
            <v>Marennes Oléron</v>
          </cell>
          <cell r="I176">
            <v>1303</v>
          </cell>
          <cell r="M176">
            <v>-12</v>
          </cell>
          <cell r="N176">
            <v>13</v>
          </cell>
        </row>
        <row r="177">
          <cell r="C177" t="str">
            <v>3826048</v>
          </cell>
          <cell r="D177">
            <v>176</v>
          </cell>
          <cell r="E177" t="str">
            <v>RAY</v>
          </cell>
          <cell r="F177" t="str">
            <v>Lucas</v>
          </cell>
          <cell r="G177">
            <v>37289</v>
          </cell>
          <cell r="H177" t="str">
            <v>BOURGOIN JALLIE</v>
          </cell>
          <cell r="I177">
            <v>1296</v>
          </cell>
          <cell r="J177" t="str">
            <v>1D</v>
          </cell>
          <cell r="K177" t="str">
            <v>81E</v>
          </cell>
          <cell r="M177">
            <v>-13</v>
          </cell>
          <cell r="N177">
            <v>12</v>
          </cell>
        </row>
        <row r="178">
          <cell r="C178" t="str">
            <v>3826566</v>
          </cell>
          <cell r="D178">
            <v>177</v>
          </cell>
          <cell r="E178" t="str">
            <v>DOS SANTOS</v>
          </cell>
          <cell r="F178" t="str">
            <v>Gaétan</v>
          </cell>
          <cell r="G178">
            <v>37719</v>
          </cell>
          <cell r="H178" t="str">
            <v>TTTMG</v>
          </cell>
          <cell r="I178">
            <v>1293</v>
          </cell>
          <cell r="M178">
            <v>-12</v>
          </cell>
          <cell r="N178">
            <v>12</v>
          </cell>
        </row>
        <row r="179">
          <cell r="C179" t="str">
            <v>6110593</v>
          </cell>
          <cell r="D179">
            <v>178</v>
          </cell>
          <cell r="E179" t="str">
            <v>BRARD</v>
          </cell>
          <cell r="F179" t="str">
            <v>Romain</v>
          </cell>
          <cell r="G179">
            <v>37799</v>
          </cell>
          <cell r="H179" t="str">
            <v>ARGENTAN BAYARD</v>
          </cell>
          <cell r="I179">
            <v>1261</v>
          </cell>
          <cell r="K179" t="str">
            <v>2E 40F</v>
          </cell>
          <cell r="M179">
            <v>-12</v>
          </cell>
          <cell r="N179">
            <v>12</v>
          </cell>
        </row>
        <row r="180">
          <cell r="C180" t="str">
            <v>8312102</v>
          </cell>
          <cell r="D180">
            <v>179</v>
          </cell>
          <cell r="E180" t="str">
            <v>DESCHAMPS</v>
          </cell>
          <cell r="F180" t="str">
            <v>Hugo</v>
          </cell>
          <cell r="G180">
            <v>38089</v>
          </cell>
          <cell r="H180" t="str">
            <v>T.T. SIX FOURS</v>
          </cell>
          <cell r="I180">
            <v>1249</v>
          </cell>
          <cell r="M180">
            <v>-11</v>
          </cell>
          <cell r="N180">
            <v>12</v>
          </cell>
        </row>
        <row r="181">
          <cell r="C181" t="str">
            <v>822881</v>
          </cell>
          <cell r="D181">
            <v>180</v>
          </cell>
          <cell r="E181" t="str">
            <v>CARRUE</v>
          </cell>
          <cell r="F181" t="str">
            <v>Robin</v>
          </cell>
          <cell r="G181">
            <v>37695</v>
          </cell>
          <cell r="H181" t="str">
            <v>US MONTAUBAN</v>
          </cell>
          <cell r="I181">
            <v>1247</v>
          </cell>
          <cell r="M181">
            <v>-12</v>
          </cell>
          <cell r="N181">
            <v>12</v>
          </cell>
        </row>
        <row r="182">
          <cell r="C182" t="str">
            <v>0613416</v>
          </cell>
          <cell r="D182">
            <v>181</v>
          </cell>
          <cell r="E182" t="str">
            <v>LANSONNEUR</v>
          </cell>
          <cell r="F182" t="str">
            <v>Julien</v>
          </cell>
          <cell r="G182">
            <v>37632</v>
          </cell>
          <cell r="H182" t="str">
            <v>NICE CAVIGAL TT</v>
          </cell>
          <cell r="I182">
            <v>1212</v>
          </cell>
          <cell r="M182">
            <v>-12</v>
          </cell>
          <cell r="N182">
            <v>12</v>
          </cell>
        </row>
        <row r="183">
          <cell r="C183" t="str">
            <v>7110940</v>
          </cell>
          <cell r="D183">
            <v>182</v>
          </cell>
          <cell r="E183" t="str">
            <v>PREVOT</v>
          </cell>
          <cell r="F183" t="str">
            <v>Clement</v>
          </cell>
          <cell r="G183">
            <v>37765</v>
          </cell>
          <cell r="H183" t="str">
            <v>SAINT REMY T.T.</v>
          </cell>
          <cell r="I183">
            <v>1200</v>
          </cell>
          <cell r="M183">
            <v>-12</v>
          </cell>
          <cell r="N183">
            <v>12</v>
          </cell>
        </row>
        <row r="184">
          <cell r="C184" t="str">
            <v>3529163</v>
          </cell>
          <cell r="D184">
            <v>183</v>
          </cell>
          <cell r="E184" t="str">
            <v>THOMAS</v>
          </cell>
          <cell r="F184" t="str">
            <v>Julien</v>
          </cell>
          <cell r="G184">
            <v>37957</v>
          </cell>
          <cell r="H184" t="str">
            <v>THORIGNE TT</v>
          </cell>
          <cell r="I184">
            <v>1199</v>
          </cell>
          <cell r="K184" t="str">
            <v>2E 82F</v>
          </cell>
          <cell r="M184">
            <v>-12</v>
          </cell>
          <cell r="N184">
            <v>11</v>
          </cell>
        </row>
        <row r="185">
          <cell r="C185" t="str">
            <v>3419914</v>
          </cell>
          <cell r="D185">
            <v>184</v>
          </cell>
          <cell r="E185" t="str">
            <v>LECOCQ</v>
          </cell>
          <cell r="F185" t="str">
            <v>Théo</v>
          </cell>
          <cell r="G185">
            <v>37681</v>
          </cell>
          <cell r="H185" t="str">
            <v>GIGEAN ASM</v>
          </cell>
          <cell r="I185">
            <v>1182</v>
          </cell>
          <cell r="M185">
            <v>-12</v>
          </cell>
          <cell r="N185">
            <v>11</v>
          </cell>
        </row>
        <row r="186">
          <cell r="C186" t="str">
            <v>6221310</v>
          </cell>
          <cell r="D186">
            <v>185</v>
          </cell>
          <cell r="E186" t="str">
            <v>FRUCHART</v>
          </cell>
          <cell r="F186" t="str">
            <v>Benjamin</v>
          </cell>
          <cell r="G186">
            <v>37771</v>
          </cell>
          <cell r="H186" t="str">
            <v>ARRAS  TT</v>
          </cell>
          <cell r="I186">
            <v>1163</v>
          </cell>
          <cell r="K186" t="str">
            <v>1E</v>
          </cell>
          <cell r="M186">
            <v>-12</v>
          </cell>
          <cell r="N186">
            <v>11</v>
          </cell>
        </row>
        <row r="187">
          <cell r="C187" t="str">
            <v>9439752</v>
          </cell>
          <cell r="D187">
            <v>186</v>
          </cell>
          <cell r="E187" t="str">
            <v>KOURAICHI</v>
          </cell>
          <cell r="F187" t="str">
            <v>Alexis</v>
          </cell>
          <cell r="G187">
            <v>38041</v>
          </cell>
          <cell r="H187" t="str">
            <v>TT VINCENNOIS</v>
          </cell>
          <cell r="I187">
            <v>1155</v>
          </cell>
          <cell r="M187">
            <v>-11</v>
          </cell>
          <cell r="N187">
            <v>11</v>
          </cell>
        </row>
        <row r="188">
          <cell r="C188" t="str">
            <v>3528932</v>
          </cell>
          <cell r="D188">
            <v>187</v>
          </cell>
          <cell r="E188" t="str">
            <v>PRIMIG</v>
          </cell>
          <cell r="F188" t="str">
            <v>Julian</v>
          </cell>
          <cell r="G188">
            <v>37870</v>
          </cell>
          <cell r="H188" t="str">
            <v>THORIGNE TT</v>
          </cell>
          <cell r="I188">
            <v>1154</v>
          </cell>
          <cell r="K188" t="str">
            <v>1E 17F</v>
          </cell>
          <cell r="M188">
            <v>-12</v>
          </cell>
          <cell r="N188">
            <v>11</v>
          </cell>
        </row>
        <row r="189">
          <cell r="C189" t="str">
            <v>3720645</v>
          </cell>
          <cell r="D189">
            <v>188</v>
          </cell>
          <cell r="E189" t="str">
            <v>MENARD</v>
          </cell>
          <cell r="F189" t="str">
            <v>Felix</v>
          </cell>
          <cell r="G189">
            <v>37641</v>
          </cell>
          <cell r="H189" t="str">
            <v>U.S.E. AVOINE-B</v>
          </cell>
          <cell r="I189">
            <v>1149</v>
          </cell>
          <cell r="M189">
            <v>-12</v>
          </cell>
          <cell r="N189">
            <v>11</v>
          </cell>
        </row>
        <row r="190">
          <cell r="C190" t="str">
            <v>9438556</v>
          </cell>
          <cell r="D190">
            <v>189</v>
          </cell>
          <cell r="E190" t="str">
            <v>PAPEGAY</v>
          </cell>
          <cell r="F190" t="str">
            <v>Clement</v>
          </cell>
          <cell r="G190">
            <v>37710</v>
          </cell>
          <cell r="H190" t="str">
            <v>US Fontenay TT</v>
          </cell>
          <cell r="I190">
            <v>1147</v>
          </cell>
          <cell r="M190">
            <v>-12</v>
          </cell>
          <cell r="N190">
            <v>11</v>
          </cell>
        </row>
        <row r="191">
          <cell r="C191" t="str">
            <v>1421159</v>
          </cell>
          <cell r="D191">
            <v>190</v>
          </cell>
          <cell r="E191" t="str">
            <v>MULOT</v>
          </cell>
          <cell r="F191" t="str">
            <v>Samy</v>
          </cell>
          <cell r="G191">
            <v>37504</v>
          </cell>
          <cell r="H191" t="str">
            <v>ES TROARN</v>
          </cell>
          <cell r="I191">
            <v>1146</v>
          </cell>
          <cell r="J191" t="str">
            <v>1D</v>
          </cell>
          <cell r="K191" t="str">
            <v>1E 80F</v>
          </cell>
          <cell r="M191">
            <v>-13</v>
          </cell>
          <cell r="N191">
            <v>11</v>
          </cell>
        </row>
        <row r="192">
          <cell r="C192" t="str">
            <v>3113817</v>
          </cell>
          <cell r="D192">
            <v>191</v>
          </cell>
          <cell r="E192" t="str">
            <v>BERINO</v>
          </cell>
          <cell r="F192" t="str">
            <v>Enzo</v>
          </cell>
          <cell r="G192">
            <v>38000</v>
          </cell>
          <cell r="H192" t="str">
            <v>TT PLAISANCE</v>
          </cell>
          <cell r="I192">
            <v>1114</v>
          </cell>
          <cell r="K192">
            <v>0</v>
          </cell>
          <cell r="M192">
            <v>-11</v>
          </cell>
          <cell r="N192">
            <v>11</v>
          </cell>
        </row>
        <row r="193">
          <cell r="C193" t="str">
            <v>7517036</v>
          </cell>
          <cell r="D193">
            <v>192</v>
          </cell>
          <cell r="E193" t="str">
            <v>BOLLACK</v>
          </cell>
          <cell r="F193" t="str">
            <v>Alexis</v>
          </cell>
          <cell r="G193">
            <v>37671</v>
          </cell>
          <cell r="H193" t="str">
            <v>BOURGETIN CTT</v>
          </cell>
          <cell r="I193">
            <v>1095</v>
          </cell>
          <cell r="K193" t="str">
            <v>1E 97F</v>
          </cell>
          <cell r="M193">
            <v>-12</v>
          </cell>
          <cell r="N193">
            <v>10</v>
          </cell>
        </row>
        <row r="194">
          <cell r="C194" t="str">
            <v>6221729</v>
          </cell>
          <cell r="D194">
            <v>193</v>
          </cell>
          <cell r="E194" t="str">
            <v>CATEZ</v>
          </cell>
          <cell r="F194" t="str">
            <v>Tom</v>
          </cell>
          <cell r="G194">
            <v>37635</v>
          </cell>
          <cell r="H194" t="str">
            <v>BOULOGNE/MER AB</v>
          </cell>
          <cell r="I194">
            <v>1086</v>
          </cell>
          <cell r="K194" t="str">
            <v>1E 65F</v>
          </cell>
          <cell r="M194">
            <v>-12</v>
          </cell>
          <cell r="N194">
            <v>10</v>
          </cell>
        </row>
        <row r="195">
          <cell r="C195" t="str">
            <v>7631897</v>
          </cell>
          <cell r="D195">
            <v>194</v>
          </cell>
          <cell r="E195" t="str">
            <v>PORET</v>
          </cell>
          <cell r="F195" t="str">
            <v>Thibault</v>
          </cell>
          <cell r="G195">
            <v>38168</v>
          </cell>
          <cell r="H195" t="str">
            <v>TS BOLBEC</v>
          </cell>
          <cell r="I195">
            <v>1078</v>
          </cell>
          <cell r="M195">
            <v>-11</v>
          </cell>
          <cell r="N195">
            <v>10</v>
          </cell>
        </row>
        <row r="196">
          <cell r="C196" t="str">
            <v>7518054</v>
          </cell>
          <cell r="D196">
            <v>195</v>
          </cell>
          <cell r="E196" t="str">
            <v>GESLAIN</v>
          </cell>
          <cell r="F196" t="str">
            <v>François</v>
          </cell>
          <cell r="G196">
            <v>37667</v>
          </cell>
          <cell r="H196" t="str">
            <v>Esp. REUILLY</v>
          </cell>
          <cell r="I196">
            <v>1064</v>
          </cell>
          <cell r="K196" t="str">
            <v>80F</v>
          </cell>
          <cell r="M196">
            <v>-12</v>
          </cell>
          <cell r="N196">
            <v>10</v>
          </cell>
        </row>
        <row r="197">
          <cell r="C197" t="str">
            <v>9440359</v>
          </cell>
          <cell r="D197">
            <v>196</v>
          </cell>
          <cell r="E197" t="str">
            <v>BARDIN</v>
          </cell>
          <cell r="F197" t="str">
            <v>Matthieu</v>
          </cell>
          <cell r="G197">
            <v>38087</v>
          </cell>
          <cell r="H197" t="str">
            <v>US Fontenay TT</v>
          </cell>
          <cell r="I197">
            <v>1062</v>
          </cell>
          <cell r="K197" t="str">
            <v>1E 32F 65G</v>
          </cell>
          <cell r="M197">
            <v>-11</v>
          </cell>
          <cell r="N197">
            <v>10</v>
          </cell>
        </row>
        <row r="198">
          <cell r="C198" t="str">
            <v>5955236</v>
          </cell>
          <cell r="D198">
            <v>197</v>
          </cell>
          <cell r="E198" t="str">
            <v>MOERCANT</v>
          </cell>
          <cell r="F198" t="str">
            <v>Nathan</v>
          </cell>
          <cell r="G198">
            <v>37786</v>
          </cell>
          <cell r="H198" t="str">
            <v>CAPPELLE/GRANDE</v>
          </cell>
          <cell r="I198">
            <v>1056</v>
          </cell>
          <cell r="M198">
            <v>-12</v>
          </cell>
          <cell r="N198">
            <v>10</v>
          </cell>
        </row>
        <row r="199">
          <cell r="C199" t="str">
            <v>3420656</v>
          </cell>
          <cell r="D199">
            <v>198</v>
          </cell>
          <cell r="E199" t="str">
            <v>RICO</v>
          </cell>
          <cell r="F199" t="str">
            <v>Tom</v>
          </cell>
          <cell r="G199">
            <v>38354</v>
          </cell>
          <cell r="H199" t="str">
            <v>GIGEAN ASM</v>
          </cell>
          <cell r="I199">
            <v>1006</v>
          </cell>
          <cell r="M199">
            <v>-11</v>
          </cell>
          <cell r="N199">
            <v>10</v>
          </cell>
        </row>
        <row r="200">
          <cell r="C200" t="str">
            <v>7917870</v>
          </cell>
          <cell r="D200">
            <v>199</v>
          </cell>
          <cell r="E200" t="str">
            <v>BIKINDOU</v>
          </cell>
          <cell r="F200" t="str">
            <v>Thomas</v>
          </cell>
          <cell r="G200">
            <v>37993</v>
          </cell>
          <cell r="H200" t="str">
            <v>Niort T.T.</v>
          </cell>
          <cell r="I200">
            <v>962</v>
          </cell>
          <cell r="M200">
            <v>-11</v>
          </cell>
          <cell r="N200">
            <v>9</v>
          </cell>
        </row>
        <row r="201">
          <cell r="C201" t="str">
            <v>5320919</v>
          </cell>
          <cell r="D201">
            <v>200</v>
          </cell>
          <cell r="E201" t="str">
            <v>DAVID</v>
          </cell>
          <cell r="F201" t="str">
            <v>Jean-baptiste</v>
          </cell>
          <cell r="G201">
            <v>37991</v>
          </cell>
          <cell r="H201" t="str">
            <v>ST MEDARD DOULO</v>
          </cell>
          <cell r="I201">
            <v>936</v>
          </cell>
          <cell r="J201" t="str">
            <v>1E</v>
          </cell>
          <cell r="K201" t="str">
            <v>1E 44F</v>
          </cell>
          <cell r="M201">
            <v>-11</v>
          </cell>
          <cell r="N201">
            <v>9</v>
          </cell>
        </row>
        <row r="202">
          <cell r="C202" t="str">
            <v>3114768</v>
          </cell>
          <cell r="D202">
            <v>201</v>
          </cell>
          <cell r="E202" t="str">
            <v>FERRER</v>
          </cell>
          <cell r="F202" t="str">
            <v>Victor</v>
          </cell>
          <cell r="G202">
            <v>37648</v>
          </cell>
          <cell r="H202" t="str">
            <v>ASPTT TOULOUSE</v>
          </cell>
          <cell r="I202">
            <v>932</v>
          </cell>
          <cell r="J202">
            <v>0</v>
          </cell>
          <cell r="K202">
            <v>0</v>
          </cell>
          <cell r="M202">
            <v>-12</v>
          </cell>
          <cell r="N202">
            <v>9</v>
          </cell>
        </row>
        <row r="203">
          <cell r="C203" t="str">
            <v>5428278</v>
          </cell>
          <cell r="D203">
            <v>202</v>
          </cell>
          <cell r="E203" t="str">
            <v>BARABAN</v>
          </cell>
          <cell r="F203" t="str">
            <v>Roman</v>
          </cell>
          <cell r="G203">
            <v>38682</v>
          </cell>
          <cell r="H203" t="str">
            <v>BRIEY USTT</v>
          </cell>
          <cell r="I203">
            <v>877</v>
          </cell>
          <cell r="K203" t="str">
            <v>27F 30G</v>
          </cell>
          <cell r="M203">
            <v>-11</v>
          </cell>
          <cell r="N203">
            <v>8</v>
          </cell>
        </row>
        <row r="204">
          <cell r="C204" t="str">
            <v>1422060</v>
          </cell>
          <cell r="D204">
            <v>203</v>
          </cell>
          <cell r="E204" t="str">
            <v>LEFEVRE</v>
          </cell>
          <cell r="F204" t="str">
            <v>Paul</v>
          </cell>
          <cell r="G204">
            <v>38008</v>
          </cell>
          <cell r="H204" t="str">
            <v>AG CAENNAISE</v>
          </cell>
          <cell r="I204">
            <v>866</v>
          </cell>
          <cell r="J204" t="str">
            <v>1E</v>
          </cell>
          <cell r="K204" t="str">
            <v>1E 75F</v>
          </cell>
          <cell r="M204">
            <v>-11</v>
          </cell>
          <cell r="N204">
            <v>8</v>
          </cell>
        </row>
        <row r="205">
          <cell r="C205" t="str">
            <v>7110037</v>
          </cell>
          <cell r="D205">
            <v>204</v>
          </cell>
          <cell r="E205" t="str">
            <v>DELEGLISE</v>
          </cell>
          <cell r="F205" t="str">
            <v>Matthieu</v>
          </cell>
          <cell r="G205">
            <v>37991</v>
          </cell>
          <cell r="H205" t="str">
            <v>J.S. OUROUX TT</v>
          </cell>
          <cell r="I205">
            <v>864</v>
          </cell>
          <cell r="J205" t="str">
            <v>1E</v>
          </cell>
          <cell r="K205" t="str">
            <v>1E 46F</v>
          </cell>
          <cell r="M205">
            <v>-11</v>
          </cell>
          <cell r="N205">
            <v>8</v>
          </cell>
        </row>
        <row r="206">
          <cell r="C206" t="str">
            <v>0614464</v>
          </cell>
          <cell r="D206">
            <v>205</v>
          </cell>
          <cell r="E206" t="str">
            <v>TELO</v>
          </cell>
          <cell r="F206" t="str">
            <v>Evan</v>
          </cell>
          <cell r="G206">
            <v>38249</v>
          </cell>
          <cell r="H206" t="str">
            <v>NICE CAVIGAL TT</v>
          </cell>
          <cell r="I206">
            <v>830</v>
          </cell>
          <cell r="J206" t="str">
            <v>1E</v>
          </cell>
          <cell r="K206" t="str">
            <v>1F 65G</v>
          </cell>
          <cell r="M206">
            <v>-11</v>
          </cell>
          <cell r="N206">
            <v>8</v>
          </cell>
        </row>
        <row r="207">
          <cell r="C207" t="str">
            <v>7723740</v>
          </cell>
          <cell r="D207">
            <v>206</v>
          </cell>
          <cell r="E207" t="str">
            <v>DEVAULT</v>
          </cell>
          <cell r="F207" t="str">
            <v>Eric</v>
          </cell>
          <cell r="G207">
            <v>38204</v>
          </cell>
          <cell r="H207" t="str">
            <v>COMBS SENART TT</v>
          </cell>
          <cell r="I207">
            <v>829</v>
          </cell>
          <cell r="J207" t="str">
            <v>80F</v>
          </cell>
          <cell r="K207" t="str">
            <v>70G 65H 80I</v>
          </cell>
          <cell r="M207">
            <v>-11</v>
          </cell>
          <cell r="N207">
            <v>8</v>
          </cell>
        </row>
        <row r="208">
          <cell r="C208" t="str">
            <v>6810701</v>
          </cell>
          <cell r="D208">
            <v>207</v>
          </cell>
          <cell r="E208" t="str">
            <v>BESNIER</v>
          </cell>
          <cell r="F208" t="str">
            <v>Célian</v>
          </cell>
          <cell r="G208">
            <v>38361</v>
          </cell>
          <cell r="H208" t="str">
            <v>MULHOUSE TT</v>
          </cell>
          <cell r="I208">
            <v>803</v>
          </cell>
          <cell r="K208" t="str">
            <v>1E</v>
          </cell>
          <cell r="M208">
            <v>-11</v>
          </cell>
          <cell r="N208">
            <v>8</v>
          </cell>
        </row>
        <row r="209">
          <cell r="C209" t="str">
            <v>8610423</v>
          </cell>
          <cell r="D209">
            <v>208</v>
          </cell>
          <cell r="E209" t="str">
            <v>POUSSET</v>
          </cell>
          <cell r="F209" t="str">
            <v>Karl</v>
          </cell>
          <cell r="G209">
            <v>37988</v>
          </cell>
          <cell r="H209" t="str">
            <v>Naintré</v>
          </cell>
          <cell r="I209">
            <v>801</v>
          </cell>
          <cell r="M209">
            <v>-11</v>
          </cell>
          <cell r="N209">
            <v>8</v>
          </cell>
        </row>
        <row r="210">
          <cell r="C210" t="str">
            <v>7863208</v>
          </cell>
          <cell r="D210">
            <v>209</v>
          </cell>
          <cell r="E210" t="str">
            <v>ZEMMAL</v>
          </cell>
          <cell r="F210" t="str">
            <v>Elian</v>
          </cell>
          <cell r="G210">
            <v>38732</v>
          </cell>
          <cell r="H210" t="str">
            <v>CHESNAY 78 AS</v>
          </cell>
          <cell r="I210">
            <v>799</v>
          </cell>
          <cell r="K210" t="str">
            <v>11G 1H</v>
          </cell>
          <cell r="M210">
            <v>-11</v>
          </cell>
          <cell r="N210">
            <v>7</v>
          </cell>
        </row>
        <row r="211">
          <cell r="C211" t="str">
            <v>9244218</v>
          </cell>
          <cell r="D211">
            <v>210</v>
          </cell>
          <cell r="E211" t="str">
            <v>JELLOULI</v>
          </cell>
          <cell r="F211" t="str">
            <v>Milhane</v>
          </cell>
          <cell r="G211">
            <v>38615</v>
          </cell>
          <cell r="H211" t="str">
            <v>CLAMART CSM</v>
          </cell>
          <cell r="I211">
            <v>787</v>
          </cell>
          <cell r="K211" t="str">
            <v>61G 1H</v>
          </cell>
          <cell r="M211">
            <v>-11</v>
          </cell>
          <cell r="N211">
            <v>7</v>
          </cell>
        </row>
        <row r="212">
          <cell r="C212" t="str">
            <v>6110009</v>
          </cell>
          <cell r="D212">
            <v>211</v>
          </cell>
          <cell r="E212" t="str">
            <v>PESSY</v>
          </cell>
          <cell r="F212" t="str">
            <v>William</v>
          </cell>
          <cell r="G212">
            <v>38364</v>
          </cell>
          <cell r="H212" t="str">
            <v>ET ALENCON</v>
          </cell>
          <cell r="I212">
            <v>787</v>
          </cell>
          <cell r="K212" t="str">
            <v>1E 41F</v>
          </cell>
          <cell r="M212">
            <v>-11</v>
          </cell>
          <cell r="N212">
            <v>7</v>
          </cell>
        </row>
        <row r="213">
          <cell r="C213" t="str">
            <v>1420067</v>
          </cell>
          <cell r="D213">
            <v>212</v>
          </cell>
          <cell r="E213" t="str">
            <v>ANQUETIL</v>
          </cell>
          <cell r="F213" t="str">
            <v>Mathis</v>
          </cell>
          <cell r="G213">
            <v>38569</v>
          </cell>
          <cell r="H213" t="str">
            <v>Niort T.T.</v>
          </cell>
          <cell r="I213">
            <v>704</v>
          </cell>
          <cell r="M213">
            <v>-11</v>
          </cell>
          <cell r="N213">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608"/>
  <sheetViews>
    <sheetView tabSelected="1" zoomScale="80" zoomScaleNormal="80" zoomScalePageLayoutView="0" workbookViewId="0" topLeftCell="A1">
      <selection activeCell="P2" sqref="P2"/>
    </sheetView>
  </sheetViews>
  <sheetFormatPr defaultColWidth="11.421875" defaultRowHeight="12.75"/>
  <cols>
    <col min="1" max="1" width="6.7109375" style="146" customWidth="1"/>
    <col min="2" max="2" width="10.7109375" style="39" customWidth="1"/>
    <col min="3" max="3" width="30.7109375" style="146" customWidth="1"/>
    <col min="4" max="4" width="7.00390625" style="38" customWidth="1"/>
    <col min="5" max="5" width="7.421875" style="38" customWidth="1"/>
    <col min="6" max="6" width="15.7109375" style="38" customWidth="1"/>
    <col min="7" max="7" width="5.7109375" style="109" customWidth="1"/>
    <col min="8" max="8" width="5.7109375" style="38" hidden="1" customWidth="1"/>
    <col min="9" max="9" width="7.421875" style="38" hidden="1" customWidth="1"/>
    <col min="10" max="10" width="40.7109375" style="38" customWidth="1"/>
    <col min="11" max="14" width="20.7109375" style="2" customWidth="1"/>
    <col min="15" max="16384" width="11.421875" style="2" customWidth="1"/>
  </cols>
  <sheetData>
    <row r="1" spans="1:14" ht="45" customHeight="1" thickBot="1">
      <c r="A1" s="290" t="s">
        <v>81</v>
      </c>
      <c r="B1" s="291"/>
      <c r="C1" s="291"/>
      <c r="D1" s="291"/>
      <c r="E1" s="291"/>
      <c r="F1" s="291"/>
      <c r="G1" s="291"/>
      <c r="H1" s="291"/>
      <c r="I1" s="291"/>
      <c r="J1" s="291"/>
      <c r="K1" s="291"/>
      <c r="L1" s="291"/>
      <c r="M1" s="291"/>
      <c r="N1" s="292"/>
    </row>
    <row r="2" spans="1:14" s="1" customFormat="1" ht="46.5" customHeight="1" thickBot="1">
      <c r="A2" s="230" t="s">
        <v>0</v>
      </c>
      <c r="B2" s="13" t="s">
        <v>1</v>
      </c>
      <c r="C2" s="145" t="s">
        <v>2</v>
      </c>
      <c r="D2" s="14" t="s">
        <v>3</v>
      </c>
      <c r="E2" s="14" t="s">
        <v>5</v>
      </c>
      <c r="F2" s="21" t="s">
        <v>8</v>
      </c>
      <c r="G2" s="100" t="s">
        <v>9</v>
      </c>
      <c r="H2" s="21" t="s">
        <v>10</v>
      </c>
      <c r="I2" s="21" t="s">
        <v>11</v>
      </c>
      <c r="J2" s="15" t="s">
        <v>4</v>
      </c>
      <c r="K2" s="238" t="s">
        <v>78</v>
      </c>
      <c r="L2" s="239" t="s">
        <v>79</v>
      </c>
      <c r="M2" s="240" t="s">
        <v>80</v>
      </c>
      <c r="N2" s="318" t="s">
        <v>82</v>
      </c>
    </row>
    <row r="3" spans="1:14" s="110" customFormat="1" ht="15">
      <c r="A3" s="248"/>
      <c r="B3" s="257"/>
      <c r="C3" s="258"/>
      <c r="D3" s="259"/>
      <c r="E3" s="260"/>
      <c r="F3" s="261"/>
      <c r="G3" s="262"/>
      <c r="H3" s="263"/>
      <c r="I3" s="263"/>
      <c r="J3" s="264"/>
      <c r="K3" s="249"/>
      <c r="L3" s="250"/>
      <c r="M3" s="250"/>
      <c r="N3" s="251"/>
    </row>
    <row r="4" spans="1:14" s="110" customFormat="1" ht="15" customHeight="1">
      <c r="A4" s="252"/>
      <c r="B4" s="265"/>
      <c r="C4" s="266"/>
      <c r="D4" s="267"/>
      <c r="E4" s="265"/>
      <c r="F4" s="268"/>
      <c r="G4" s="269"/>
      <c r="H4" s="270"/>
      <c r="I4" s="270"/>
      <c r="J4" s="271"/>
      <c r="K4" s="249"/>
      <c r="L4" s="250"/>
      <c r="M4" s="250"/>
      <c r="N4" s="251"/>
    </row>
    <row r="5" spans="1:14" s="110" customFormat="1" ht="15">
      <c r="A5" s="248"/>
      <c r="B5" s="265"/>
      <c r="C5" s="266"/>
      <c r="D5" s="267"/>
      <c r="E5" s="265"/>
      <c r="F5" s="268"/>
      <c r="G5" s="269"/>
      <c r="H5" s="270"/>
      <c r="I5" s="270"/>
      <c r="J5" s="271"/>
      <c r="K5" s="249"/>
      <c r="L5" s="250"/>
      <c r="M5" s="250"/>
      <c r="N5" s="251"/>
    </row>
    <row r="6" spans="1:14" s="110" customFormat="1" ht="15">
      <c r="A6" s="248"/>
      <c r="B6" s="265"/>
      <c r="C6" s="266"/>
      <c r="D6" s="267"/>
      <c r="E6" s="265"/>
      <c r="F6" s="268"/>
      <c r="G6" s="269"/>
      <c r="H6" s="270"/>
      <c r="I6" s="270"/>
      <c r="J6" s="271"/>
      <c r="K6" s="249"/>
      <c r="L6" s="250"/>
      <c r="M6" s="250"/>
      <c r="N6" s="251"/>
    </row>
    <row r="7" spans="1:14" s="110" customFormat="1" ht="15">
      <c r="A7" s="252"/>
      <c r="B7" s="265"/>
      <c r="C7" s="266"/>
      <c r="D7" s="267"/>
      <c r="E7" s="265"/>
      <c r="F7" s="268"/>
      <c r="G7" s="269"/>
      <c r="H7" s="270"/>
      <c r="I7" s="270"/>
      <c r="J7" s="271"/>
      <c r="K7" s="249"/>
      <c r="L7" s="250"/>
      <c r="M7" s="250"/>
      <c r="N7" s="251"/>
    </row>
    <row r="8" spans="1:14" s="110" customFormat="1" ht="15">
      <c r="A8" s="248"/>
      <c r="B8" s="265"/>
      <c r="C8" s="266"/>
      <c r="D8" s="267"/>
      <c r="E8" s="265"/>
      <c r="F8" s="272"/>
      <c r="G8" s="269"/>
      <c r="H8" s="270"/>
      <c r="I8" s="270"/>
      <c r="J8" s="271"/>
      <c r="K8" s="249"/>
      <c r="L8" s="250"/>
      <c r="M8" s="250"/>
      <c r="N8" s="251"/>
    </row>
    <row r="9" spans="1:14" s="110" customFormat="1" ht="15">
      <c r="A9" s="248"/>
      <c r="B9" s="265"/>
      <c r="C9" s="266"/>
      <c r="D9" s="267"/>
      <c r="E9" s="265"/>
      <c r="F9" s="273"/>
      <c r="G9" s="269"/>
      <c r="H9" s="270"/>
      <c r="I9" s="270"/>
      <c r="J9" s="271"/>
      <c r="K9" s="249"/>
      <c r="L9" s="250"/>
      <c r="M9" s="250"/>
      <c r="N9" s="251"/>
    </row>
    <row r="10" spans="1:14" s="110" customFormat="1" ht="15">
      <c r="A10" s="252"/>
      <c r="B10" s="265"/>
      <c r="C10" s="266"/>
      <c r="D10" s="267"/>
      <c r="E10" s="265"/>
      <c r="F10" s="268"/>
      <c r="G10" s="269"/>
      <c r="H10" s="270"/>
      <c r="I10" s="270"/>
      <c r="J10" s="271"/>
      <c r="K10" s="249"/>
      <c r="L10" s="250"/>
      <c r="M10" s="250"/>
      <c r="N10" s="251"/>
    </row>
    <row r="11" spans="1:14" s="110" customFormat="1" ht="15">
      <c r="A11" s="248"/>
      <c r="B11" s="265"/>
      <c r="C11" s="266"/>
      <c r="D11" s="267"/>
      <c r="E11" s="265"/>
      <c r="F11" s="268"/>
      <c r="G11" s="269"/>
      <c r="H11" s="270"/>
      <c r="I11" s="270"/>
      <c r="J11" s="271"/>
      <c r="K11" s="249"/>
      <c r="L11" s="250"/>
      <c r="M11" s="250"/>
      <c r="N11" s="251"/>
    </row>
    <row r="12" spans="1:14" s="110" customFormat="1" ht="15">
      <c r="A12" s="248"/>
      <c r="B12" s="265"/>
      <c r="C12" s="266"/>
      <c r="D12" s="267"/>
      <c r="E12" s="265"/>
      <c r="F12" s="268"/>
      <c r="G12" s="269"/>
      <c r="H12" s="270"/>
      <c r="I12" s="270"/>
      <c r="J12" s="271"/>
      <c r="K12" s="249"/>
      <c r="L12" s="250"/>
      <c r="M12" s="250"/>
      <c r="N12" s="251"/>
    </row>
    <row r="13" spans="1:14" s="110" customFormat="1" ht="15">
      <c r="A13" s="252"/>
      <c r="B13" s="265"/>
      <c r="C13" s="266"/>
      <c r="D13" s="267"/>
      <c r="E13" s="265"/>
      <c r="F13" s="268"/>
      <c r="G13" s="269"/>
      <c r="H13" s="270"/>
      <c r="I13" s="270"/>
      <c r="J13" s="271"/>
      <c r="K13" s="249"/>
      <c r="L13" s="250"/>
      <c r="M13" s="250"/>
      <c r="N13" s="251"/>
    </row>
    <row r="14" spans="1:14" s="110" customFormat="1" ht="15">
      <c r="A14" s="248"/>
      <c r="B14" s="265"/>
      <c r="C14" s="266"/>
      <c r="D14" s="267"/>
      <c r="E14" s="265"/>
      <c r="F14" s="268"/>
      <c r="G14" s="269"/>
      <c r="H14" s="270"/>
      <c r="I14" s="270"/>
      <c r="J14" s="271"/>
      <c r="K14" s="249"/>
      <c r="L14" s="250"/>
      <c r="M14" s="250"/>
      <c r="N14" s="251"/>
    </row>
    <row r="15" spans="1:14" s="110" customFormat="1" ht="15">
      <c r="A15" s="248"/>
      <c r="B15" s="265"/>
      <c r="C15" s="274"/>
      <c r="D15" s="267"/>
      <c r="E15" s="267"/>
      <c r="F15" s="268"/>
      <c r="G15" s="269"/>
      <c r="H15" s="275"/>
      <c r="I15" s="275"/>
      <c r="J15" s="276"/>
      <c r="K15" s="249"/>
      <c r="L15" s="250"/>
      <c r="M15" s="250"/>
      <c r="N15" s="251"/>
    </row>
    <row r="16" spans="1:14" s="110" customFormat="1" ht="15">
      <c r="A16" s="252"/>
      <c r="B16" s="265"/>
      <c r="C16" s="266"/>
      <c r="D16" s="267"/>
      <c r="E16" s="265"/>
      <c r="F16" s="268"/>
      <c r="G16" s="269"/>
      <c r="H16" s="270"/>
      <c r="I16" s="270"/>
      <c r="J16" s="271"/>
      <c r="K16" s="249"/>
      <c r="L16" s="250"/>
      <c r="M16" s="250"/>
      <c r="N16" s="251"/>
    </row>
    <row r="17" spans="1:14" s="110" customFormat="1" ht="15">
      <c r="A17" s="248"/>
      <c r="B17" s="265"/>
      <c r="C17" s="266"/>
      <c r="D17" s="267"/>
      <c r="E17" s="265"/>
      <c r="F17" s="268"/>
      <c r="G17" s="269"/>
      <c r="H17" s="270"/>
      <c r="I17" s="270"/>
      <c r="J17" s="271"/>
      <c r="K17" s="249"/>
      <c r="L17" s="250"/>
      <c r="M17" s="250"/>
      <c r="N17" s="251"/>
    </row>
    <row r="18" spans="1:14" s="110" customFormat="1" ht="15">
      <c r="A18" s="248"/>
      <c r="B18" s="265"/>
      <c r="C18" s="266"/>
      <c r="D18" s="267"/>
      <c r="E18" s="265"/>
      <c r="F18" s="268"/>
      <c r="G18" s="269"/>
      <c r="H18" s="270"/>
      <c r="I18" s="270"/>
      <c r="J18" s="271"/>
      <c r="K18" s="249"/>
      <c r="L18" s="250"/>
      <c r="M18" s="250"/>
      <c r="N18" s="251"/>
    </row>
    <row r="19" spans="1:14" s="110" customFormat="1" ht="15">
      <c r="A19" s="252"/>
      <c r="B19" s="265"/>
      <c r="C19" s="266"/>
      <c r="D19" s="267"/>
      <c r="E19" s="265"/>
      <c r="F19" s="268"/>
      <c r="G19" s="269"/>
      <c r="H19" s="270"/>
      <c r="I19" s="270"/>
      <c r="J19" s="271"/>
      <c r="K19" s="249"/>
      <c r="L19" s="250"/>
      <c r="M19" s="250"/>
      <c r="N19" s="251"/>
    </row>
    <row r="20" spans="1:14" s="110" customFormat="1" ht="15">
      <c r="A20" s="248"/>
      <c r="B20" s="265"/>
      <c r="C20" s="266"/>
      <c r="D20" s="267"/>
      <c r="E20" s="265"/>
      <c r="F20" s="268"/>
      <c r="G20" s="269"/>
      <c r="H20" s="270"/>
      <c r="I20" s="270"/>
      <c r="J20" s="271"/>
      <c r="K20" s="249"/>
      <c r="L20" s="250"/>
      <c r="M20" s="250"/>
      <c r="N20" s="251"/>
    </row>
    <row r="21" spans="1:14" s="110" customFormat="1" ht="15">
      <c r="A21" s="248"/>
      <c r="B21" s="265"/>
      <c r="C21" s="266"/>
      <c r="D21" s="267"/>
      <c r="E21" s="265"/>
      <c r="F21" s="268"/>
      <c r="G21" s="269"/>
      <c r="H21" s="270"/>
      <c r="I21" s="270"/>
      <c r="J21" s="271"/>
      <c r="K21" s="249"/>
      <c r="L21" s="250"/>
      <c r="M21" s="250"/>
      <c r="N21" s="251"/>
    </row>
    <row r="22" spans="1:14" s="110" customFormat="1" ht="15">
      <c r="A22" s="252"/>
      <c r="B22" s="265"/>
      <c r="C22" s="266"/>
      <c r="D22" s="267"/>
      <c r="E22" s="265"/>
      <c r="F22" s="268"/>
      <c r="G22" s="269"/>
      <c r="H22" s="270"/>
      <c r="I22" s="270"/>
      <c r="J22" s="271"/>
      <c r="K22" s="249"/>
      <c r="L22" s="250"/>
      <c r="M22" s="250"/>
      <c r="N22" s="251"/>
    </row>
    <row r="23" spans="1:14" s="110" customFormat="1" ht="15">
      <c r="A23" s="248"/>
      <c r="B23" s="265"/>
      <c r="C23" s="266"/>
      <c r="D23" s="267"/>
      <c r="E23" s="265"/>
      <c r="F23" s="268"/>
      <c r="G23" s="269"/>
      <c r="H23" s="270"/>
      <c r="I23" s="270"/>
      <c r="J23" s="271"/>
      <c r="K23" s="249"/>
      <c r="L23" s="250"/>
      <c r="M23" s="250"/>
      <c r="N23" s="251"/>
    </row>
    <row r="24" spans="1:14" s="110" customFormat="1" ht="15">
      <c r="A24" s="248"/>
      <c r="B24" s="265"/>
      <c r="C24" s="266"/>
      <c r="D24" s="267"/>
      <c r="E24" s="265"/>
      <c r="F24" s="268"/>
      <c r="G24" s="269"/>
      <c r="H24" s="270"/>
      <c r="I24" s="270"/>
      <c r="J24" s="271"/>
      <c r="K24" s="249"/>
      <c r="L24" s="250"/>
      <c r="M24" s="250"/>
      <c r="N24" s="251"/>
    </row>
    <row r="25" spans="1:14" s="110" customFormat="1" ht="15">
      <c r="A25" s="252"/>
      <c r="B25" s="265"/>
      <c r="C25" s="266"/>
      <c r="D25" s="267"/>
      <c r="E25" s="265"/>
      <c r="F25" s="268"/>
      <c r="G25" s="269"/>
      <c r="H25" s="270"/>
      <c r="I25" s="270"/>
      <c r="J25" s="271"/>
      <c r="K25" s="249"/>
      <c r="L25" s="250"/>
      <c r="M25" s="250"/>
      <c r="N25" s="251"/>
    </row>
    <row r="26" spans="1:14" s="110" customFormat="1" ht="15">
      <c r="A26" s="248"/>
      <c r="B26" s="265"/>
      <c r="C26" s="266"/>
      <c r="D26" s="267"/>
      <c r="E26" s="265"/>
      <c r="F26" s="268"/>
      <c r="G26" s="269"/>
      <c r="H26" s="270"/>
      <c r="I26" s="270"/>
      <c r="J26" s="271"/>
      <c r="K26" s="249"/>
      <c r="L26" s="250"/>
      <c r="M26" s="250"/>
      <c r="N26" s="251"/>
    </row>
    <row r="27" spans="1:14" s="110" customFormat="1" ht="15">
      <c r="A27" s="248"/>
      <c r="B27" s="265"/>
      <c r="C27" s="266"/>
      <c r="D27" s="267"/>
      <c r="E27" s="265"/>
      <c r="F27" s="268"/>
      <c r="G27" s="269"/>
      <c r="H27" s="270"/>
      <c r="I27" s="270"/>
      <c r="J27" s="271"/>
      <c r="K27" s="249"/>
      <c r="L27" s="250"/>
      <c r="M27" s="250"/>
      <c r="N27" s="251"/>
    </row>
    <row r="28" spans="1:14" s="110" customFormat="1" ht="15" customHeight="1">
      <c r="A28" s="252"/>
      <c r="B28" s="265"/>
      <c r="C28" s="266"/>
      <c r="D28" s="267"/>
      <c r="E28" s="265"/>
      <c r="F28" s="268"/>
      <c r="G28" s="269"/>
      <c r="H28" s="270"/>
      <c r="I28" s="270"/>
      <c r="J28" s="271"/>
      <c r="K28" s="249"/>
      <c r="L28" s="250"/>
      <c r="M28" s="250"/>
      <c r="N28" s="251"/>
    </row>
    <row r="29" spans="1:14" s="110" customFormat="1" ht="15">
      <c r="A29" s="248"/>
      <c r="B29" s="265"/>
      <c r="C29" s="266"/>
      <c r="D29" s="267"/>
      <c r="E29" s="265"/>
      <c r="F29" s="268"/>
      <c r="G29" s="269"/>
      <c r="H29" s="270"/>
      <c r="I29" s="270"/>
      <c r="J29" s="271"/>
      <c r="K29" s="249"/>
      <c r="L29" s="250"/>
      <c r="M29" s="250"/>
      <c r="N29" s="251"/>
    </row>
    <row r="30" spans="1:14" s="1" customFormat="1" ht="15">
      <c r="A30" s="248"/>
      <c r="B30" s="265"/>
      <c r="C30" s="266"/>
      <c r="D30" s="267"/>
      <c r="E30" s="265"/>
      <c r="F30" s="268"/>
      <c r="G30" s="269"/>
      <c r="H30" s="270"/>
      <c r="I30" s="270"/>
      <c r="J30" s="271"/>
      <c r="K30" s="249"/>
      <c r="L30" s="250"/>
      <c r="M30" s="250"/>
      <c r="N30" s="251"/>
    </row>
    <row r="31" spans="1:14" s="110" customFormat="1" ht="15">
      <c r="A31" s="252"/>
      <c r="B31" s="265"/>
      <c r="C31" s="266"/>
      <c r="D31" s="267"/>
      <c r="E31" s="265"/>
      <c r="F31" s="268"/>
      <c r="G31" s="269"/>
      <c r="H31" s="270"/>
      <c r="I31" s="270"/>
      <c r="J31" s="271"/>
      <c r="K31" s="249"/>
      <c r="L31" s="250"/>
      <c r="M31" s="250"/>
      <c r="N31" s="251"/>
    </row>
    <row r="32" spans="1:14" s="110" customFormat="1" ht="15" customHeight="1">
      <c r="A32" s="248"/>
      <c r="B32" s="265"/>
      <c r="C32" s="266"/>
      <c r="D32" s="267"/>
      <c r="E32" s="265"/>
      <c r="F32" s="268"/>
      <c r="G32" s="269"/>
      <c r="H32" s="270"/>
      <c r="I32" s="270"/>
      <c r="J32" s="271"/>
      <c r="K32" s="249"/>
      <c r="L32" s="250"/>
      <c r="M32" s="250"/>
      <c r="N32" s="251"/>
    </row>
    <row r="33" spans="1:14" s="110" customFormat="1" ht="15" customHeight="1">
      <c r="A33" s="248"/>
      <c r="B33" s="265"/>
      <c r="C33" s="266"/>
      <c r="D33" s="267"/>
      <c r="E33" s="265"/>
      <c r="F33" s="268"/>
      <c r="G33" s="269"/>
      <c r="H33" s="270"/>
      <c r="I33" s="270"/>
      <c r="J33" s="271"/>
      <c r="K33" s="249"/>
      <c r="L33" s="250"/>
      <c r="M33" s="250"/>
      <c r="N33" s="251"/>
    </row>
    <row r="34" spans="1:14" s="110" customFormat="1" ht="15">
      <c r="A34" s="252"/>
      <c r="B34" s="265"/>
      <c r="C34" s="266"/>
      <c r="D34" s="267"/>
      <c r="E34" s="265"/>
      <c r="F34" s="268"/>
      <c r="G34" s="269"/>
      <c r="H34" s="270"/>
      <c r="I34" s="270"/>
      <c r="J34" s="271"/>
      <c r="K34" s="249"/>
      <c r="L34" s="250"/>
      <c r="M34" s="250"/>
      <c r="N34" s="251"/>
    </row>
    <row r="35" spans="1:14" s="110" customFormat="1" ht="15">
      <c r="A35" s="248"/>
      <c r="B35" s="265"/>
      <c r="C35" s="266"/>
      <c r="D35" s="267"/>
      <c r="E35" s="265"/>
      <c r="F35" s="268"/>
      <c r="G35" s="269"/>
      <c r="H35" s="270"/>
      <c r="I35" s="270"/>
      <c r="J35" s="271"/>
      <c r="K35" s="249"/>
      <c r="L35" s="250"/>
      <c r="M35" s="250"/>
      <c r="N35" s="251"/>
    </row>
    <row r="36" spans="1:14" s="110" customFormat="1" ht="15">
      <c r="A36" s="248"/>
      <c r="B36" s="265"/>
      <c r="C36" s="266"/>
      <c r="D36" s="267"/>
      <c r="E36" s="265"/>
      <c r="F36" s="268"/>
      <c r="G36" s="269"/>
      <c r="H36" s="270"/>
      <c r="I36" s="270"/>
      <c r="J36" s="271"/>
      <c r="K36" s="249"/>
      <c r="L36" s="250"/>
      <c r="M36" s="253"/>
      <c r="N36" s="254"/>
    </row>
    <row r="37" spans="1:14" s="110" customFormat="1" ht="15">
      <c r="A37" s="252"/>
      <c r="B37" s="265"/>
      <c r="C37" s="266"/>
      <c r="D37" s="267"/>
      <c r="E37" s="265"/>
      <c r="F37" s="268"/>
      <c r="G37" s="269"/>
      <c r="H37" s="270"/>
      <c r="I37" s="270"/>
      <c r="J37" s="271"/>
      <c r="K37" s="249"/>
      <c r="L37" s="250"/>
      <c r="M37" s="250"/>
      <c r="N37" s="251"/>
    </row>
    <row r="38" spans="1:14" s="110" customFormat="1" ht="15">
      <c r="A38" s="248"/>
      <c r="B38" s="265"/>
      <c r="C38" s="266"/>
      <c r="D38" s="267"/>
      <c r="E38" s="265"/>
      <c r="F38" s="268"/>
      <c r="G38" s="269"/>
      <c r="H38" s="270"/>
      <c r="I38" s="270"/>
      <c r="J38" s="271"/>
      <c r="K38" s="249"/>
      <c r="L38" s="250"/>
      <c r="M38" s="250"/>
      <c r="N38" s="251"/>
    </row>
    <row r="39" spans="1:14" s="110" customFormat="1" ht="15">
      <c r="A39" s="248"/>
      <c r="B39" s="265"/>
      <c r="C39" s="266"/>
      <c r="D39" s="267"/>
      <c r="E39" s="265"/>
      <c r="F39" s="268"/>
      <c r="G39" s="269"/>
      <c r="H39" s="270"/>
      <c r="I39" s="270"/>
      <c r="J39" s="271"/>
      <c r="K39" s="249"/>
      <c r="L39" s="250"/>
      <c r="M39" s="250"/>
      <c r="N39" s="255"/>
    </row>
    <row r="40" spans="1:14" s="110" customFormat="1" ht="15">
      <c r="A40" s="252"/>
      <c r="B40" s="265"/>
      <c r="C40" s="266"/>
      <c r="D40" s="267"/>
      <c r="E40" s="265"/>
      <c r="F40" s="268"/>
      <c r="G40" s="269"/>
      <c r="H40" s="270"/>
      <c r="I40" s="270"/>
      <c r="J40" s="271"/>
      <c r="K40" s="249"/>
      <c r="L40" s="250"/>
      <c r="M40" s="250"/>
      <c r="N40" s="251"/>
    </row>
    <row r="41" spans="1:14" s="110" customFormat="1" ht="15">
      <c r="A41" s="248"/>
      <c r="B41" s="265"/>
      <c r="C41" s="266"/>
      <c r="D41" s="267"/>
      <c r="E41" s="265"/>
      <c r="F41" s="268"/>
      <c r="G41" s="269"/>
      <c r="H41" s="270"/>
      <c r="I41" s="270"/>
      <c r="J41" s="271"/>
      <c r="K41" s="249"/>
      <c r="L41" s="250"/>
      <c r="M41" s="250"/>
      <c r="N41" s="251"/>
    </row>
    <row r="42" spans="1:14" s="110" customFormat="1" ht="15">
      <c r="A42" s="248"/>
      <c r="B42" s="265"/>
      <c r="C42" s="266"/>
      <c r="D42" s="267"/>
      <c r="E42" s="265"/>
      <c r="F42" s="268"/>
      <c r="G42" s="269"/>
      <c r="H42" s="270"/>
      <c r="I42" s="270"/>
      <c r="J42" s="271"/>
      <c r="K42" s="249"/>
      <c r="L42" s="250"/>
      <c r="M42" s="250"/>
      <c r="N42" s="251"/>
    </row>
    <row r="43" spans="1:14" s="110" customFormat="1" ht="15">
      <c r="A43" s="252"/>
      <c r="B43" s="265"/>
      <c r="C43" s="266"/>
      <c r="D43" s="267"/>
      <c r="E43" s="265"/>
      <c r="F43" s="268"/>
      <c r="G43" s="269"/>
      <c r="H43" s="270"/>
      <c r="I43" s="270"/>
      <c r="J43" s="271"/>
      <c r="K43" s="249"/>
      <c r="L43" s="250"/>
      <c r="M43" s="250"/>
      <c r="N43" s="251"/>
    </row>
    <row r="44" spans="1:14" s="110" customFormat="1" ht="15">
      <c r="A44" s="248"/>
      <c r="B44" s="265"/>
      <c r="C44" s="266"/>
      <c r="D44" s="267"/>
      <c r="E44" s="265"/>
      <c r="F44" s="268"/>
      <c r="G44" s="269"/>
      <c r="H44" s="270"/>
      <c r="I44" s="270"/>
      <c r="J44" s="271"/>
      <c r="K44" s="249"/>
      <c r="L44" s="250"/>
      <c r="M44" s="253"/>
      <c r="N44" s="254"/>
    </row>
    <row r="45" spans="1:14" s="110" customFormat="1" ht="15">
      <c r="A45" s="248"/>
      <c r="B45" s="265"/>
      <c r="C45" s="266"/>
      <c r="D45" s="267"/>
      <c r="E45" s="265"/>
      <c r="F45" s="268"/>
      <c r="G45" s="269"/>
      <c r="H45" s="270"/>
      <c r="I45" s="270"/>
      <c r="J45" s="271"/>
      <c r="K45" s="249"/>
      <c r="L45" s="250"/>
      <c r="M45" s="250"/>
      <c r="N45" s="251"/>
    </row>
    <row r="46" spans="1:14" s="110" customFormat="1" ht="15">
      <c r="A46" s="252"/>
      <c r="B46" s="265"/>
      <c r="C46" s="266"/>
      <c r="D46" s="267"/>
      <c r="E46" s="265"/>
      <c r="F46" s="268"/>
      <c r="G46" s="269"/>
      <c r="H46" s="270"/>
      <c r="I46" s="270"/>
      <c r="J46" s="271"/>
      <c r="K46" s="249"/>
      <c r="L46" s="250"/>
      <c r="M46" s="250"/>
      <c r="N46" s="251"/>
    </row>
    <row r="47" spans="1:14" s="110" customFormat="1" ht="15">
      <c r="A47" s="248"/>
      <c r="B47" s="265"/>
      <c r="C47" s="266"/>
      <c r="D47" s="267"/>
      <c r="E47" s="265"/>
      <c r="F47" s="268"/>
      <c r="G47" s="269"/>
      <c r="H47" s="270"/>
      <c r="I47" s="270"/>
      <c r="J47" s="271"/>
      <c r="K47" s="249"/>
      <c r="L47" s="250"/>
      <c r="M47" s="250"/>
      <c r="N47" s="251"/>
    </row>
    <row r="48" spans="1:14" s="110" customFormat="1" ht="15">
      <c r="A48" s="248"/>
      <c r="B48" s="265"/>
      <c r="C48" s="266"/>
      <c r="D48" s="267"/>
      <c r="E48" s="265"/>
      <c r="F48" s="268"/>
      <c r="G48" s="269"/>
      <c r="H48" s="270"/>
      <c r="I48" s="270"/>
      <c r="J48" s="271"/>
      <c r="K48" s="249"/>
      <c r="L48" s="250"/>
      <c r="M48" s="250"/>
      <c r="N48" s="251"/>
    </row>
    <row r="49" spans="1:14" s="110" customFormat="1" ht="15">
      <c r="A49" s="252"/>
      <c r="B49" s="265"/>
      <c r="C49" s="266"/>
      <c r="D49" s="267"/>
      <c r="E49" s="265"/>
      <c r="F49" s="268"/>
      <c r="G49" s="269"/>
      <c r="H49" s="270"/>
      <c r="I49" s="270"/>
      <c r="J49" s="271"/>
      <c r="K49" s="249"/>
      <c r="L49" s="250"/>
      <c r="M49" s="250"/>
      <c r="N49" s="251"/>
    </row>
    <row r="50" spans="1:14" s="110" customFormat="1" ht="15">
      <c r="A50" s="248"/>
      <c r="B50" s="265"/>
      <c r="C50" s="266"/>
      <c r="D50" s="267"/>
      <c r="E50" s="265"/>
      <c r="F50" s="268"/>
      <c r="G50" s="269"/>
      <c r="H50" s="270"/>
      <c r="I50" s="270"/>
      <c r="J50" s="271"/>
      <c r="K50" s="249"/>
      <c r="L50" s="250"/>
      <c r="M50" s="250"/>
      <c r="N50" s="251"/>
    </row>
    <row r="51" spans="1:14" s="110" customFormat="1" ht="15">
      <c r="A51" s="248"/>
      <c r="B51" s="265"/>
      <c r="C51" s="266"/>
      <c r="D51" s="267"/>
      <c r="E51" s="265"/>
      <c r="F51" s="268"/>
      <c r="G51" s="269"/>
      <c r="H51" s="270"/>
      <c r="I51" s="270"/>
      <c r="J51" s="271"/>
      <c r="K51" s="249"/>
      <c r="L51" s="250"/>
      <c r="M51" s="250"/>
      <c r="N51" s="251"/>
    </row>
    <row r="52" spans="1:14" s="1" customFormat="1" ht="15">
      <c r="A52" s="252"/>
      <c r="B52" s="265"/>
      <c r="C52" s="266"/>
      <c r="D52" s="267"/>
      <c r="E52" s="265"/>
      <c r="F52" s="268"/>
      <c r="G52" s="269"/>
      <c r="H52" s="270"/>
      <c r="I52" s="270"/>
      <c r="J52" s="271"/>
      <c r="K52" s="249"/>
      <c r="L52" s="250"/>
      <c r="M52" s="250"/>
      <c r="N52" s="251"/>
    </row>
    <row r="53" spans="1:14" s="110" customFormat="1" ht="15">
      <c r="A53" s="248"/>
      <c r="B53" s="265"/>
      <c r="C53" s="266"/>
      <c r="D53" s="267"/>
      <c r="E53" s="265"/>
      <c r="F53" s="268"/>
      <c r="G53" s="269"/>
      <c r="H53" s="270"/>
      <c r="I53" s="270"/>
      <c r="J53" s="271"/>
      <c r="K53" s="249"/>
      <c r="L53" s="250"/>
      <c r="M53" s="250"/>
      <c r="N53" s="251"/>
    </row>
    <row r="54" spans="1:14" s="110" customFormat="1" ht="15">
      <c r="A54" s="248"/>
      <c r="B54" s="265"/>
      <c r="C54" s="266"/>
      <c r="D54" s="267"/>
      <c r="E54" s="265"/>
      <c r="F54" s="268"/>
      <c r="G54" s="269"/>
      <c r="H54" s="270"/>
      <c r="I54" s="270"/>
      <c r="J54" s="271"/>
      <c r="K54" s="249"/>
      <c r="L54" s="250"/>
      <c r="M54" s="250"/>
      <c r="N54" s="251"/>
    </row>
    <row r="55" spans="1:14" s="110" customFormat="1" ht="15">
      <c r="A55" s="252"/>
      <c r="B55" s="265"/>
      <c r="C55" s="266"/>
      <c r="D55" s="267"/>
      <c r="E55" s="265"/>
      <c r="F55" s="268"/>
      <c r="G55" s="269"/>
      <c r="H55" s="270"/>
      <c r="I55" s="270"/>
      <c r="J55" s="271"/>
      <c r="K55" s="249"/>
      <c r="L55" s="250"/>
      <c r="M55" s="250"/>
      <c r="N55" s="251"/>
    </row>
    <row r="56" spans="1:14" s="110" customFormat="1" ht="15">
      <c r="A56" s="248"/>
      <c r="B56" s="265"/>
      <c r="C56" s="266"/>
      <c r="D56" s="267"/>
      <c r="E56" s="265"/>
      <c r="F56" s="268"/>
      <c r="G56" s="269"/>
      <c r="H56" s="270"/>
      <c r="I56" s="270"/>
      <c r="J56" s="271"/>
      <c r="K56" s="249"/>
      <c r="L56" s="250"/>
      <c r="M56" s="250"/>
      <c r="N56" s="251"/>
    </row>
    <row r="57" spans="1:14" s="110" customFormat="1" ht="15">
      <c r="A57" s="248"/>
      <c r="B57" s="265"/>
      <c r="C57" s="266"/>
      <c r="D57" s="267"/>
      <c r="E57" s="265"/>
      <c r="F57" s="268"/>
      <c r="G57" s="269"/>
      <c r="H57" s="270"/>
      <c r="I57" s="270"/>
      <c r="J57" s="271"/>
      <c r="K57" s="249"/>
      <c r="L57" s="250"/>
      <c r="M57" s="250"/>
      <c r="N57" s="251"/>
    </row>
    <row r="58" spans="1:14" s="110" customFormat="1" ht="15">
      <c r="A58" s="248"/>
      <c r="B58" s="265"/>
      <c r="C58" s="266"/>
      <c r="D58" s="267"/>
      <c r="E58" s="265"/>
      <c r="F58" s="268"/>
      <c r="G58" s="269"/>
      <c r="H58" s="270"/>
      <c r="I58" s="270"/>
      <c r="J58" s="271"/>
      <c r="K58" s="249"/>
      <c r="L58" s="250"/>
      <c r="M58" s="250"/>
      <c r="N58" s="251"/>
    </row>
    <row r="59" spans="1:14" s="110" customFormat="1" ht="15">
      <c r="A59" s="252"/>
      <c r="B59" s="265"/>
      <c r="C59" s="266"/>
      <c r="D59" s="267"/>
      <c r="E59" s="265"/>
      <c r="F59" s="268"/>
      <c r="G59" s="269"/>
      <c r="H59" s="270"/>
      <c r="I59" s="270"/>
      <c r="J59" s="271"/>
      <c r="K59" s="249"/>
      <c r="L59" s="250"/>
      <c r="M59" s="250"/>
      <c r="N59" s="251"/>
    </row>
    <row r="60" spans="1:14" s="110" customFormat="1" ht="15">
      <c r="A60" s="248"/>
      <c r="B60" s="277"/>
      <c r="C60" s="266"/>
      <c r="D60" s="267"/>
      <c r="E60" s="278"/>
      <c r="F60" s="268"/>
      <c r="G60" s="279"/>
      <c r="H60" s="270"/>
      <c r="I60" s="270"/>
      <c r="J60" s="271"/>
      <c r="K60" s="249"/>
      <c r="L60" s="250"/>
      <c r="M60" s="250"/>
      <c r="N60" s="251"/>
    </row>
    <row r="61" spans="1:14" s="110" customFormat="1" ht="15">
      <c r="A61" s="248"/>
      <c r="B61" s="280"/>
      <c r="C61" s="258"/>
      <c r="D61" s="259"/>
      <c r="E61" s="260"/>
      <c r="F61" s="261"/>
      <c r="G61" s="262"/>
      <c r="H61" s="263"/>
      <c r="I61" s="263"/>
      <c r="J61" s="264"/>
      <c r="K61" s="249"/>
      <c r="L61" s="250"/>
      <c r="M61" s="250"/>
      <c r="N61" s="251"/>
    </row>
    <row r="62" spans="1:14" s="110" customFormat="1" ht="15">
      <c r="A62" s="252"/>
      <c r="B62" s="265"/>
      <c r="C62" s="266"/>
      <c r="D62" s="267"/>
      <c r="E62" s="265"/>
      <c r="F62" s="268"/>
      <c r="G62" s="269"/>
      <c r="H62" s="270"/>
      <c r="I62" s="270"/>
      <c r="J62" s="271"/>
      <c r="K62" s="249"/>
      <c r="L62" s="250"/>
      <c r="M62" s="250"/>
      <c r="N62" s="251"/>
    </row>
    <row r="63" spans="1:14" s="110" customFormat="1" ht="15">
      <c r="A63" s="248"/>
      <c r="B63" s="265"/>
      <c r="C63" s="266"/>
      <c r="D63" s="267"/>
      <c r="E63" s="265"/>
      <c r="F63" s="268"/>
      <c r="G63" s="269"/>
      <c r="H63" s="270"/>
      <c r="I63" s="270"/>
      <c r="J63" s="271"/>
      <c r="K63" s="249"/>
      <c r="L63" s="250"/>
      <c r="M63" s="250"/>
      <c r="N63" s="251"/>
    </row>
    <row r="64" spans="1:14" s="110" customFormat="1" ht="15">
      <c r="A64" s="248"/>
      <c r="B64" s="265"/>
      <c r="C64" s="266"/>
      <c r="D64" s="267"/>
      <c r="E64" s="265"/>
      <c r="F64" s="268"/>
      <c r="G64" s="269"/>
      <c r="H64" s="270"/>
      <c r="I64" s="270"/>
      <c r="J64" s="271"/>
      <c r="K64" s="249"/>
      <c r="L64" s="250"/>
      <c r="M64" s="250"/>
      <c r="N64" s="251"/>
    </row>
    <row r="65" spans="1:14" s="110" customFormat="1" ht="15">
      <c r="A65" s="252"/>
      <c r="B65" s="265"/>
      <c r="C65" s="266"/>
      <c r="D65" s="267"/>
      <c r="E65" s="265"/>
      <c r="F65" s="268"/>
      <c r="G65" s="269"/>
      <c r="H65" s="270"/>
      <c r="I65" s="270"/>
      <c r="J65" s="271"/>
      <c r="K65" s="249"/>
      <c r="L65" s="250"/>
      <c r="M65" s="250"/>
      <c r="N65" s="251"/>
    </row>
    <row r="66" spans="1:14" s="110" customFormat="1" ht="15">
      <c r="A66" s="248"/>
      <c r="B66" s="281"/>
      <c r="C66" s="282"/>
      <c r="D66" s="283"/>
      <c r="E66" s="284"/>
      <c r="F66" s="285"/>
      <c r="G66" s="286"/>
      <c r="H66" s="287"/>
      <c r="I66" s="287"/>
      <c r="J66" s="288"/>
      <c r="K66" s="256"/>
      <c r="L66" s="253"/>
      <c r="M66" s="253"/>
      <c r="N66" s="254"/>
    </row>
    <row r="67" spans="1:14" s="110" customFormat="1" ht="15">
      <c r="A67" s="248"/>
      <c r="B67" s="284"/>
      <c r="C67" s="282"/>
      <c r="D67" s="283"/>
      <c r="E67" s="284"/>
      <c r="F67" s="285"/>
      <c r="G67" s="286"/>
      <c r="H67" s="287"/>
      <c r="I67" s="287"/>
      <c r="J67" s="288"/>
      <c r="K67" s="256"/>
      <c r="L67" s="253"/>
      <c r="M67" s="253"/>
      <c r="N67" s="254"/>
    </row>
    <row r="68" spans="1:14" s="110" customFormat="1" ht="15">
      <c r="A68" s="252"/>
      <c r="B68" s="284"/>
      <c r="C68" s="282"/>
      <c r="D68" s="283"/>
      <c r="E68" s="284"/>
      <c r="F68" s="285"/>
      <c r="G68" s="286"/>
      <c r="H68" s="287"/>
      <c r="I68" s="287"/>
      <c r="J68" s="288"/>
      <c r="K68" s="256"/>
      <c r="L68" s="253"/>
      <c r="M68" s="253"/>
      <c r="N68" s="254"/>
    </row>
    <row r="69" spans="1:14" s="110" customFormat="1" ht="15">
      <c r="A69" s="248"/>
      <c r="B69" s="284"/>
      <c r="C69" s="282"/>
      <c r="D69" s="283"/>
      <c r="E69" s="284"/>
      <c r="F69" s="285"/>
      <c r="G69" s="286"/>
      <c r="H69" s="287"/>
      <c r="I69" s="287"/>
      <c r="J69" s="288"/>
      <c r="K69" s="256"/>
      <c r="L69" s="253"/>
      <c r="M69" s="253"/>
      <c r="N69" s="254"/>
    </row>
    <row r="70" spans="1:14" s="110" customFormat="1" ht="15">
      <c r="A70" s="248"/>
      <c r="B70" s="284"/>
      <c r="C70" s="282"/>
      <c r="D70" s="283"/>
      <c r="E70" s="284"/>
      <c r="F70" s="285"/>
      <c r="G70" s="286"/>
      <c r="H70" s="287"/>
      <c r="I70" s="287"/>
      <c r="J70" s="288"/>
      <c r="K70" s="256"/>
      <c r="L70" s="253"/>
      <c r="M70" s="253"/>
      <c r="N70" s="254"/>
    </row>
    <row r="71" spans="1:14" s="110" customFormat="1" ht="15">
      <c r="A71" s="252"/>
      <c r="B71" s="284"/>
      <c r="C71" s="282"/>
      <c r="D71" s="283"/>
      <c r="E71" s="284"/>
      <c r="F71" s="285"/>
      <c r="G71" s="286"/>
      <c r="H71" s="270"/>
      <c r="I71" s="270"/>
      <c r="J71" s="288"/>
      <c r="K71" s="256"/>
      <c r="L71" s="253"/>
      <c r="M71" s="253"/>
      <c r="N71" s="254"/>
    </row>
    <row r="72" spans="1:14" s="110" customFormat="1" ht="15">
      <c r="A72" s="248"/>
      <c r="B72" s="284"/>
      <c r="C72" s="282"/>
      <c r="D72" s="283"/>
      <c r="E72" s="284"/>
      <c r="F72" s="285"/>
      <c r="G72" s="286"/>
      <c r="H72" s="287"/>
      <c r="I72" s="287"/>
      <c r="J72" s="288"/>
      <c r="K72" s="256"/>
      <c r="L72" s="253"/>
      <c r="M72" s="253"/>
      <c r="N72" s="254"/>
    </row>
    <row r="73" spans="1:14" s="110" customFormat="1" ht="15">
      <c r="A73" s="248"/>
      <c r="B73" s="284"/>
      <c r="C73" s="282"/>
      <c r="D73" s="283"/>
      <c r="E73" s="284"/>
      <c r="F73" s="285"/>
      <c r="G73" s="286"/>
      <c r="H73" s="287"/>
      <c r="I73" s="287"/>
      <c r="J73" s="288"/>
      <c r="K73" s="256"/>
      <c r="L73" s="253"/>
      <c r="M73" s="253"/>
      <c r="N73" s="254"/>
    </row>
    <row r="74" spans="1:14" s="110" customFormat="1" ht="15">
      <c r="A74" s="252"/>
      <c r="B74" s="284"/>
      <c r="C74" s="289"/>
      <c r="D74" s="283"/>
      <c r="E74" s="284"/>
      <c r="F74" s="285"/>
      <c r="G74" s="286"/>
      <c r="H74" s="287"/>
      <c r="I74" s="287"/>
      <c r="J74" s="288"/>
      <c r="K74" s="256"/>
      <c r="L74" s="253"/>
      <c r="M74" s="253"/>
      <c r="N74" s="254"/>
    </row>
    <row r="75" spans="1:14" s="110" customFormat="1" ht="15">
      <c r="A75" s="248"/>
      <c r="B75" s="284"/>
      <c r="C75" s="282"/>
      <c r="D75" s="283"/>
      <c r="E75" s="284"/>
      <c r="F75" s="285"/>
      <c r="G75" s="286"/>
      <c r="H75" s="287"/>
      <c r="I75" s="287"/>
      <c r="J75" s="288"/>
      <c r="K75" s="256"/>
      <c r="L75" s="253"/>
      <c r="M75" s="253"/>
      <c r="N75" s="254"/>
    </row>
    <row r="76" spans="1:14" s="110" customFormat="1" ht="15">
      <c r="A76" s="248"/>
      <c r="B76" s="284"/>
      <c r="C76" s="282"/>
      <c r="D76" s="283"/>
      <c r="E76" s="284"/>
      <c r="F76" s="285"/>
      <c r="G76" s="286"/>
      <c r="H76" s="287"/>
      <c r="I76" s="287"/>
      <c r="J76" s="288"/>
      <c r="K76" s="256"/>
      <c r="L76" s="253"/>
      <c r="M76" s="253"/>
      <c r="N76" s="254"/>
    </row>
    <row r="77" spans="1:14" s="110" customFormat="1" ht="15">
      <c r="A77" s="248"/>
      <c r="B77" s="284"/>
      <c r="C77" s="282"/>
      <c r="D77" s="283"/>
      <c r="E77" s="284"/>
      <c r="F77" s="285"/>
      <c r="G77" s="286"/>
      <c r="H77" s="287"/>
      <c r="I77" s="287"/>
      <c r="J77" s="288"/>
      <c r="K77" s="256"/>
      <c r="L77" s="253"/>
      <c r="M77" s="253"/>
      <c r="N77" s="254"/>
    </row>
    <row r="78" spans="1:14" s="110" customFormat="1" ht="15" hidden="1">
      <c r="A78" s="130">
        <v>81</v>
      </c>
      <c r="B78" s="205"/>
      <c r="C78" s="206"/>
      <c r="D78" s="207"/>
      <c r="E78" s="205"/>
      <c r="F78" s="208"/>
      <c r="G78" s="209"/>
      <c r="H78" s="119"/>
      <c r="I78" s="119"/>
      <c r="J78" s="211"/>
      <c r="K78" s="112"/>
      <c r="L78" s="113"/>
      <c r="M78" s="113"/>
      <c r="N78" s="122"/>
    </row>
    <row r="79" spans="1:14" s="110" customFormat="1" ht="15" hidden="1">
      <c r="A79" s="130">
        <v>82</v>
      </c>
      <c r="B79" s="215"/>
      <c r="C79" s="206"/>
      <c r="D79" s="207"/>
      <c r="E79" s="205"/>
      <c r="F79" s="208"/>
      <c r="G79" s="209"/>
      <c r="H79" s="210"/>
      <c r="I79" s="210"/>
      <c r="J79" s="211"/>
      <c r="K79" s="212"/>
      <c r="L79" s="213"/>
      <c r="M79" s="213"/>
      <c r="N79" s="214"/>
    </row>
    <row r="80" spans="1:14" s="110" customFormat="1" ht="15" hidden="1">
      <c r="A80" s="131">
        <v>83</v>
      </c>
      <c r="B80" s="205"/>
      <c r="C80" s="206"/>
      <c r="D80" s="207"/>
      <c r="E80" s="205"/>
      <c r="F80" s="208"/>
      <c r="G80" s="209"/>
      <c r="H80" s="210"/>
      <c r="I80" s="210"/>
      <c r="J80" s="211"/>
      <c r="K80" s="212"/>
      <c r="L80" s="213"/>
      <c r="M80" s="213"/>
      <c r="N80" s="214"/>
    </row>
    <row r="81" spans="1:14" s="110" customFormat="1" ht="15" hidden="1">
      <c r="A81" s="130">
        <v>84</v>
      </c>
      <c r="B81" s="205"/>
      <c r="C81" s="206"/>
      <c r="D81" s="207"/>
      <c r="E81" s="205"/>
      <c r="F81" s="208"/>
      <c r="G81" s="209"/>
      <c r="H81" s="210"/>
      <c r="I81" s="210"/>
      <c r="J81" s="211"/>
      <c r="K81" s="212"/>
      <c r="L81" s="213"/>
      <c r="M81" s="213"/>
      <c r="N81" s="214"/>
    </row>
    <row r="82" spans="1:14" s="110" customFormat="1" ht="15" hidden="1">
      <c r="A82" s="130">
        <v>85</v>
      </c>
      <c r="B82" s="205"/>
      <c r="C82" s="206"/>
      <c r="D82" s="207"/>
      <c r="E82" s="205"/>
      <c r="F82" s="208"/>
      <c r="G82" s="209"/>
      <c r="H82" s="210"/>
      <c r="I82" s="210"/>
      <c r="J82" s="211"/>
      <c r="K82" s="212"/>
      <c r="L82" s="213"/>
      <c r="M82" s="213"/>
      <c r="N82" s="214"/>
    </row>
    <row r="83" spans="1:14" s="110" customFormat="1" ht="15" hidden="1">
      <c r="A83" s="131">
        <v>86</v>
      </c>
      <c r="B83" s="205"/>
      <c r="C83" s="206"/>
      <c r="D83" s="207"/>
      <c r="E83" s="205"/>
      <c r="F83" s="208"/>
      <c r="G83" s="209"/>
      <c r="H83" s="210"/>
      <c r="I83" s="210"/>
      <c r="J83" s="211"/>
      <c r="K83" s="212"/>
      <c r="L83" s="213"/>
      <c r="M83" s="213"/>
      <c r="N83" s="214"/>
    </row>
    <row r="84" spans="1:14" s="110" customFormat="1" ht="15" hidden="1">
      <c r="A84" s="130">
        <v>87</v>
      </c>
      <c r="B84" s="205"/>
      <c r="C84" s="206"/>
      <c r="D84" s="207"/>
      <c r="E84" s="205"/>
      <c r="F84" s="208"/>
      <c r="G84" s="209"/>
      <c r="H84" s="119"/>
      <c r="I84" s="119"/>
      <c r="J84" s="211"/>
      <c r="K84" s="112"/>
      <c r="L84" s="113"/>
      <c r="M84" s="113"/>
      <c r="N84" s="122"/>
    </row>
    <row r="85" spans="1:14" s="110" customFormat="1" ht="15" hidden="1">
      <c r="A85" s="130">
        <v>88</v>
      </c>
      <c r="B85" s="205"/>
      <c r="C85" s="206"/>
      <c r="D85" s="207"/>
      <c r="E85" s="205"/>
      <c r="F85" s="208"/>
      <c r="G85" s="209"/>
      <c r="H85" s="210"/>
      <c r="I85" s="210"/>
      <c r="J85" s="211"/>
      <c r="K85" s="212"/>
      <c r="L85" s="213"/>
      <c r="M85" s="213"/>
      <c r="N85" s="214"/>
    </row>
    <row r="86" spans="1:14" s="110" customFormat="1" ht="15" hidden="1">
      <c r="A86" s="131">
        <v>89</v>
      </c>
      <c r="B86" s="205"/>
      <c r="C86" s="206"/>
      <c r="D86" s="207"/>
      <c r="E86" s="205"/>
      <c r="F86" s="208"/>
      <c r="G86" s="209"/>
      <c r="H86" s="210"/>
      <c r="I86" s="210"/>
      <c r="J86" s="211"/>
      <c r="K86" s="212"/>
      <c r="L86" s="213"/>
      <c r="M86" s="213"/>
      <c r="N86" s="214"/>
    </row>
    <row r="87" spans="1:14" s="110" customFormat="1" ht="15" hidden="1">
      <c r="A87" s="130">
        <v>90</v>
      </c>
      <c r="B87" s="205"/>
      <c r="C87" s="206"/>
      <c r="D87" s="207"/>
      <c r="E87" s="205"/>
      <c r="F87" s="208"/>
      <c r="G87" s="209"/>
      <c r="H87" s="119"/>
      <c r="I87" s="119"/>
      <c r="J87" s="211"/>
      <c r="K87" s="212"/>
      <c r="L87" s="213"/>
      <c r="M87" s="213"/>
      <c r="N87" s="214"/>
    </row>
    <row r="88" spans="1:14" s="110" customFormat="1" ht="15" hidden="1">
      <c r="A88" s="130">
        <v>91</v>
      </c>
      <c r="B88" s="205"/>
      <c r="C88" s="206"/>
      <c r="D88" s="207"/>
      <c r="E88" s="205"/>
      <c r="F88" s="208"/>
      <c r="G88" s="209"/>
      <c r="H88" s="119"/>
      <c r="I88" s="119"/>
      <c r="J88" s="211"/>
      <c r="K88" s="112"/>
      <c r="L88" s="113"/>
      <c r="M88" s="113"/>
      <c r="N88" s="122"/>
    </row>
    <row r="89" spans="1:14" s="110" customFormat="1" ht="15" hidden="1">
      <c r="A89" s="131">
        <v>92</v>
      </c>
      <c r="B89" s="205"/>
      <c r="C89" s="206"/>
      <c r="D89" s="207"/>
      <c r="E89" s="205"/>
      <c r="F89" s="208"/>
      <c r="G89" s="209"/>
      <c r="H89" s="210"/>
      <c r="I89" s="210"/>
      <c r="J89" s="211"/>
      <c r="K89" s="212"/>
      <c r="L89" s="213"/>
      <c r="M89" s="213"/>
      <c r="N89" s="214"/>
    </row>
    <row r="90" spans="1:14" s="110" customFormat="1" ht="15" hidden="1">
      <c r="A90" s="130">
        <v>93</v>
      </c>
      <c r="B90" s="205"/>
      <c r="C90" s="206"/>
      <c r="D90" s="207"/>
      <c r="E90" s="205"/>
      <c r="F90" s="208"/>
      <c r="G90" s="209"/>
      <c r="H90" s="210"/>
      <c r="I90" s="210"/>
      <c r="J90" s="211"/>
      <c r="K90" s="212"/>
      <c r="L90" s="213"/>
      <c r="M90" s="213"/>
      <c r="N90" s="214"/>
    </row>
    <row r="91" spans="1:14" s="110" customFormat="1" ht="15" hidden="1">
      <c r="A91" s="130">
        <v>94</v>
      </c>
      <c r="B91" s="215"/>
      <c r="C91" s="206"/>
      <c r="D91" s="207"/>
      <c r="E91" s="215"/>
      <c r="F91" s="208"/>
      <c r="G91" s="209"/>
      <c r="H91" s="119"/>
      <c r="I91" s="119"/>
      <c r="J91" s="211"/>
      <c r="K91" s="112"/>
      <c r="L91" s="113"/>
      <c r="M91" s="113"/>
      <c r="N91" s="122"/>
    </row>
    <row r="92" spans="1:14" s="110" customFormat="1" ht="15" hidden="1">
      <c r="A92" s="131">
        <v>95</v>
      </c>
      <c r="B92" s="205"/>
      <c r="C92" s="206"/>
      <c r="D92" s="207"/>
      <c r="E92" s="205"/>
      <c r="F92" s="208"/>
      <c r="G92" s="209"/>
      <c r="H92" s="210"/>
      <c r="I92" s="210"/>
      <c r="J92" s="211"/>
      <c r="K92" s="212"/>
      <c r="L92" s="213"/>
      <c r="M92" s="213"/>
      <c r="N92" s="214"/>
    </row>
    <row r="93" spans="1:14" s="110" customFormat="1" ht="15" hidden="1">
      <c r="A93" s="130">
        <v>96</v>
      </c>
      <c r="B93" s="205"/>
      <c r="C93" s="206"/>
      <c r="D93" s="207"/>
      <c r="E93" s="205"/>
      <c r="F93" s="208"/>
      <c r="G93" s="209"/>
      <c r="H93" s="210"/>
      <c r="I93" s="210"/>
      <c r="J93" s="211"/>
      <c r="K93" s="212"/>
      <c r="L93" s="213"/>
      <c r="M93" s="213"/>
      <c r="N93" s="214"/>
    </row>
    <row r="94" spans="1:14" s="110" customFormat="1" ht="15" hidden="1">
      <c r="A94" s="130">
        <v>97</v>
      </c>
      <c r="B94" s="205"/>
      <c r="C94" s="206"/>
      <c r="D94" s="207"/>
      <c r="E94" s="205"/>
      <c r="F94" s="208"/>
      <c r="G94" s="209"/>
      <c r="H94" s="210"/>
      <c r="I94" s="210"/>
      <c r="J94" s="211"/>
      <c r="K94" s="212"/>
      <c r="L94" s="213"/>
      <c r="M94" s="213"/>
      <c r="N94" s="214"/>
    </row>
    <row r="95" spans="1:14" s="110" customFormat="1" ht="15" hidden="1">
      <c r="A95" s="131">
        <v>98</v>
      </c>
      <c r="B95" s="217"/>
      <c r="C95" s="218"/>
      <c r="D95" s="219"/>
      <c r="E95" s="217"/>
      <c r="F95" s="220"/>
      <c r="G95" s="221"/>
      <c r="H95" s="222"/>
      <c r="I95" s="222"/>
      <c r="J95" s="223"/>
      <c r="K95" s="112"/>
      <c r="L95" s="113"/>
      <c r="M95" s="113"/>
      <c r="N95" s="122"/>
    </row>
    <row r="96" spans="1:14" s="110" customFormat="1" ht="15" hidden="1">
      <c r="A96" s="130">
        <v>99</v>
      </c>
      <c r="B96" s="215"/>
      <c r="C96" s="206"/>
      <c r="D96" s="207"/>
      <c r="E96" s="205"/>
      <c r="F96" s="208"/>
      <c r="G96" s="209"/>
      <c r="H96" s="210"/>
      <c r="I96" s="210"/>
      <c r="J96" s="211"/>
      <c r="K96" s="212"/>
      <c r="L96" s="213"/>
      <c r="M96" s="213"/>
      <c r="N96" s="214"/>
    </row>
    <row r="97" spans="1:14" s="110" customFormat="1" ht="15" hidden="1">
      <c r="A97" s="130">
        <v>100</v>
      </c>
      <c r="B97" s="205"/>
      <c r="C97" s="206"/>
      <c r="D97" s="207"/>
      <c r="E97" s="205"/>
      <c r="F97" s="208"/>
      <c r="G97" s="209"/>
      <c r="H97" s="210"/>
      <c r="I97" s="210"/>
      <c r="J97" s="211"/>
      <c r="K97" s="212"/>
      <c r="L97" s="213"/>
      <c r="M97" s="213"/>
      <c r="N97" s="214"/>
    </row>
    <row r="98" spans="1:14" s="110" customFormat="1" ht="15" hidden="1">
      <c r="A98" s="131">
        <v>101</v>
      </c>
      <c r="B98" s="205"/>
      <c r="C98" s="206"/>
      <c r="D98" s="207"/>
      <c r="E98" s="205"/>
      <c r="F98" s="208"/>
      <c r="G98" s="209"/>
      <c r="H98" s="210"/>
      <c r="I98" s="210"/>
      <c r="J98" s="211"/>
      <c r="K98" s="212"/>
      <c r="L98" s="213"/>
      <c r="M98" s="213"/>
      <c r="N98" s="214"/>
    </row>
    <row r="99" spans="1:14" s="110" customFormat="1" ht="15" hidden="1">
      <c r="A99" s="130">
        <v>102</v>
      </c>
      <c r="B99" s="205"/>
      <c r="C99" s="206"/>
      <c r="D99" s="207"/>
      <c r="E99" s="205"/>
      <c r="F99" s="208"/>
      <c r="G99" s="209"/>
      <c r="H99" s="210"/>
      <c r="I99" s="210"/>
      <c r="J99" s="211"/>
      <c r="K99" s="212"/>
      <c r="L99" s="213"/>
      <c r="M99" s="213"/>
      <c r="N99" s="214"/>
    </row>
    <row r="100" spans="1:14" s="110" customFormat="1" ht="15" hidden="1">
      <c r="A100" s="130">
        <v>103</v>
      </c>
      <c r="B100" s="205"/>
      <c r="C100" s="206"/>
      <c r="D100" s="207"/>
      <c r="E100" s="205"/>
      <c r="F100" s="208"/>
      <c r="G100" s="209"/>
      <c r="H100" s="210"/>
      <c r="I100" s="210"/>
      <c r="J100" s="211"/>
      <c r="K100" s="212"/>
      <c r="L100" s="213"/>
      <c r="M100" s="213"/>
      <c r="N100" s="214"/>
    </row>
    <row r="101" spans="1:14" s="110" customFormat="1" ht="15" hidden="1">
      <c r="A101" s="131">
        <v>104</v>
      </c>
      <c r="B101" s="205"/>
      <c r="C101" s="206"/>
      <c r="D101" s="207"/>
      <c r="E101" s="205"/>
      <c r="F101" s="208"/>
      <c r="G101" s="209"/>
      <c r="H101" s="210"/>
      <c r="I101" s="210"/>
      <c r="J101" s="211"/>
      <c r="K101" s="212"/>
      <c r="L101" s="213"/>
      <c r="M101" s="213"/>
      <c r="N101" s="214"/>
    </row>
    <row r="102" spans="1:14" s="110" customFormat="1" ht="15" hidden="1">
      <c r="A102" s="130">
        <v>105</v>
      </c>
      <c r="B102" s="205"/>
      <c r="C102" s="206"/>
      <c r="D102" s="207"/>
      <c r="E102" s="205"/>
      <c r="F102" s="208"/>
      <c r="G102" s="209"/>
      <c r="H102" s="210"/>
      <c r="I102" s="210"/>
      <c r="J102" s="211"/>
      <c r="K102" s="212"/>
      <c r="L102" s="213"/>
      <c r="M102" s="213"/>
      <c r="N102" s="214"/>
    </row>
    <row r="103" spans="1:14" s="110" customFormat="1" ht="15" hidden="1">
      <c r="A103" s="130">
        <v>106</v>
      </c>
      <c r="B103" s="205"/>
      <c r="C103" s="206"/>
      <c r="D103" s="207"/>
      <c r="E103" s="205"/>
      <c r="F103" s="208"/>
      <c r="G103" s="209"/>
      <c r="H103" s="210"/>
      <c r="I103" s="210"/>
      <c r="J103" s="211"/>
      <c r="K103" s="212"/>
      <c r="L103" s="213"/>
      <c r="M103" s="213"/>
      <c r="N103" s="214"/>
    </row>
    <row r="104" spans="1:14" s="110" customFormat="1" ht="15" hidden="1">
      <c r="A104" s="131">
        <v>107</v>
      </c>
      <c r="B104" s="205"/>
      <c r="C104" s="206"/>
      <c r="D104" s="207"/>
      <c r="E104" s="205"/>
      <c r="F104" s="208"/>
      <c r="G104" s="209"/>
      <c r="H104" s="210"/>
      <c r="I104" s="210"/>
      <c r="J104" s="211"/>
      <c r="K104" s="212"/>
      <c r="L104" s="213"/>
      <c r="M104" s="213"/>
      <c r="N104" s="214"/>
    </row>
    <row r="105" spans="1:14" s="1" customFormat="1" ht="15" hidden="1">
      <c r="A105" s="130">
        <v>108</v>
      </c>
      <c r="B105" s="205"/>
      <c r="C105" s="206"/>
      <c r="D105" s="207"/>
      <c r="E105" s="205"/>
      <c r="F105" s="208"/>
      <c r="G105" s="209"/>
      <c r="H105" s="210"/>
      <c r="I105" s="210"/>
      <c r="J105" s="211"/>
      <c r="K105" s="212"/>
      <c r="L105" s="213"/>
      <c r="M105" s="213"/>
      <c r="N105" s="214"/>
    </row>
    <row r="106" spans="1:14" s="110" customFormat="1" ht="15" hidden="1">
      <c r="A106" s="130">
        <v>109</v>
      </c>
      <c r="B106" s="205"/>
      <c r="C106" s="206"/>
      <c r="D106" s="207"/>
      <c r="E106" s="205"/>
      <c r="F106" s="208"/>
      <c r="G106" s="209"/>
      <c r="H106" s="210"/>
      <c r="I106" s="210"/>
      <c r="J106" s="211"/>
      <c r="K106" s="212"/>
      <c r="L106" s="213"/>
      <c r="M106" s="213"/>
      <c r="N106" s="214"/>
    </row>
    <row r="107" spans="1:14" s="110" customFormat="1" ht="15" hidden="1">
      <c r="A107" s="131">
        <v>110</v>
      </c>
      <c r="B107" s="205"/>
      <c r="C107" s="206"/>
      <c r="D107" s="207"/>
      <c r="E107" s="205"/>
      <c r="F107" s="208"/>
      <c r="G107" s="209"/>
      <c r="H107" s="210"/>
      <c r="I107" s="210"/>
      <c r="J107" s="211"/>
      <c r="K107" s="212"/>
      <c r="L107" s="213"/>
      <c r="M107" s="213"/>
      <c r="N107" s="214"/>
    </row>
    <row r="108" spans="1:14" s="110" customFormat="1" ht="15" hidden="1">
      <c r="A108" s="130">
        <v>111</v>
      </c>
      <c r="B108" s="205"/>
      <c r="C108" s="206"/>
      <c r="D108" s="207"/>
      <c r="E108" s="205"/>
      <c r="F108" s="208"/>
      <c r="G108" s="209"/>
      <c r="H108" s="210"/>
      <c r="I108" s="210"/>
      <c r="J108" s="211"/>
      <c r="K108" s="212"/>
      <c r="L108" s="213"/>
      <c r="M108" s="213"/>
      <c r="N108" s="214"/>
    </row>
    <row r="109" spans="1:14" s="110" customFormat="1" ht="15" hidden="1">
      <c r="A109" s="130">
        <v>112</v>
      </c>
      <c r="B109" s="205"/>
      <c r="C109" s="206"/>
      <c r="D109" s="207"/>
      <c r="E109" s="205"/>
      <c r="F109" s="208"/>
      <c r="G109" s="209"/>
      <c r="H109" s="210"/>
      <c r="I109" s="210"/>
      <c r="J109" s="211"/>
      <c r="K109" s="212"/>
      <c r="L109" s="213"/>
      <c r="M109" s="213"/>
      <c r="N109" s="214"/>
    </row>
    <row r="110" spans="1:14" s="110" customFormat="1" ht="15" hidden="1">
      <c r="A110" s="131">
        <v>113</v>
      </c>
      <c r="B110" s="205"/>
      <c r="C110" s="206"/>
      <c r="D110" s="207"/>
      <c r="E110" s="205"/>
      <c r="F110" s="208"/>
      <c r="G110" s="209"/>
      <c r="H110" s="210"/>
      <c r="I110" s="210"/>
      <c r="J110" s="211"/>
      <c r="K110" s="212"/>
      <c r="L110" s="213"/>
      <c r="M110" s="213"/>
      <c r="N110" s="214"/>
    </row>
    <row r="111" spans="1:14" s="110" customFormat="1" ht="15" hidden="1">
      <c r="A111" s="130">
        <v>114</v>
      </c>
      <c r="B111" s="205"/>
      <c r="C111" s="206"/>
      <c r="D111" s="207"/>
      <c r="E111" s="205"/>
      <c r="F111" s="208"/>
      <c r="G111" s="216"/>
      <c r="H111" s="210"/>
      <c r="I111" s="210"/>
      <c r="J111" s="211"/>
      <c r="K111" s="212"/>
      <c r="L111" s="213"/>
      <c r="M111" s="213"/>
      <c r="N111" s="214"/>
    </row>
    <row r="112" spans="1:14" s="110" customFormat="1" ht="15" hidden="1">
      <c r="A112" s="130">
        <v>115</v>
      </c>
      <c r="B112" s="205"/>
      <c r="C112" s="206"/>
      <c r="D112" s="207"/>
      <c r="E112" s="205"/>
      <c r="F112" s="208"/>
      <c r="G112" s="209"/>
      <c r="H112" s="210"/>
      <c r="I112" s="210"/>
      <c r="J112" s="211"/>
      <c r="K112" s="212"/>
      <c r="L112" s="213"/>
      <c r="M112" s="213"/>
      <c r="N112" s="214"/>
    </row>
    <row r="113" spans="1:14" s="110" customFormat="1" ht="15" hidden="1">
      <c r="A113" s="131">
        <v>116</v>
      </c>
      <c r="B113" s="217"/>
      <c r="C113" s="218"/>
      <c r="D113" s="219"/>
      <c r="E113" s="217"/>
      <c r="F113" s="220"/>
      <c r="G113" s="221"/>
      <c r="H113" s="222"/>
      <c r="I113" s="222"/>
      <c r="J113" s="223"/>
      <c r="K113" s="112"/>
      <c r="L113" s="113"/>
      <c r="M113" s="113"/>
      <c r="N113" s="122"/>
    </row>
    <row r="114" spans="1:14" s="1" customFormat="1" ht="15" hidden="1">
      <c r="A114" s="130">
        <v>117</v>
      </c>
      <c r="B114" s="205"/>
      <c r="C114" s="206"/>
      <c r="D114" s="207"/>
      <c r="E114" s="205"/>
      <c r="F114" s="208"/>
      <c r="G114" s="209"/>
      <c r="H114" s="119"/>
      <c r="I114" s="119"/>
      <c r="J114" s="211"/>
      <c r="K114" s="112"/>
      <c r="L114" s="113"/>
      <c r="M114" s="113"/>
      <c r="N114" s="122"/>
    </row>
    <row r="115" spans="1:14" s="110" customFormat="1" ht="15" hidden="1">
      <c r="A115" s="130">
        <v>118</v>
      </c>
      <c r="B115" s="205"/>
      <c r="C115" s="206"/>
      <c r="D115" s="207"/>
      <c r="E115" s="205"/>
      <c r="F115" s="208"/>
      <c r="G115" s="209"/>
      <c r="H115" s="210"/>
      <c r="I115" s="210"/>
      <c r="J115" s="211"/>
      <c r="K115" s="212"/>
      <c r="L115" s="213"/>
      <c r="M115" s="213"/>
      <c r="N115" s="214"/>
    </row>
    <row r="116" spans="1:14" s="110" customFormat="1" ht="15" hidden="1">
      <c r="A116" s="131">
        <v>119</v>
      </c>
      <c r="B116" s="205"/>
      <c r="C116" s="206"/>
      <c r="D116" s="207"/>
      <c r="E116" s="205"/>
      <c r="F116" s="208"/>
      <c r="G116" s="209"/>
      <c r="H116" s="210"/>
      <c r="I116" s="210"/>
      <c r="J116" s="211"/>
      <c r="K116" s="212"/>
      <c r="L116" s="213"/>
      <c r="M116" s="213"/>
      <c r="N116" s="214"/>
    </row>
    <row r="117" spans="1:14" s="110" customFormat="1" ht="15" hidden="1">
      <c r="A117" s="130">
        <v>120</v>
      </c>
      <c r="B117" s="205"/>
      <c r="C117" s="206"/>
      <c r="D117" s="207"/>
      <c r="E117" s="205"/>
      <c r="F117" s="208"/>
      <c r="G117" s="209"/>
      <c r="H117" s="210"/>
      <c r="I117" s="210"/>
      <c r="J117" s="211"/>
      <c r="K117" s="212"/>
      <c r="L117" s="213"/>
      <c r="M117" s="213"/>
      <c r="N117" s="214"/>
    </row>
    <row r="118" spans="1:14" s="110" customFormat="1" ht="15" hidden="1">
      <c r="A118" s="130">
        <v>121</v>
      </c>
      <c r="B118" s="205"/>
      <c r="C118" s="206"/>
      <c r="D118" s="207"/>
      <c r="E118" s="205"/>
      <c r="F118" s="208"/>
      <c r="G118" s="209"/>
      <c r="H118" s="210"/>
      <c r="I118" s="210"/>
      <c r="J118" s="211"/>
      <c r="K118" s="212"/>
      <c r="L118" s="213"/>
      <c r="M118" s="213"/>
      <c r="N118" s="214"/>
    </row>
    <row r="119" spans="1:14" s="110" customFormat="1" ht="15" hidden="1">
      <c r="A119" s="131">
        <v>122</v>
      </c>
      <c r="B119" s="205"/>
      <c r="C119" s="206"/>
      <c r="D119" s="207"/>
      <c r="E119" s="215"/>
      <c r="F119" s="208"/>
      <c r="G119" s="209"/>
      <c r="H119" s="210"/>
      <c r="I119" s="210"/>
      <c r="J119" s="211"/>
      <c r="K119" s="212"/>
      <c r="L119" s="213"/>
      <c r="M119" s="213"/>
      <c r="N119" s="214"/>
    </row>
    <row r="120" spans="1:14" s="110" customFormat="1" ht="15" hidden="1">
      <c r="A120" s="130">
        <v>123</v>
      </c>
      <c r="B120" s="205"/>
      <c r="C120" s="206"/>
      <c r="D120" s="207"/>
      <c r="E120" s="205"/>
      <c r="F120" s="208"/>
      <c r="G120" s="209"/>
      <c r="H120" s="210"/>
      <c r="I120" s="210"/>
      <c r="J120" s="211"/>
      <c r="K120" s="212"/>
      <c r="L120" s="213"/>
      <c r="M120" s="213"/>
      <c r="N120" s="214"/>
    </row>
    <row r="121" spans="1:14" s="110" customFormat="1" ht="15" hidden="1">
      <c r="A121" s="130">
        <v>124</v>
      </c>
      <c r="B121" s="205"/>
      <c r="C121" s="206"/>
      <c r="D121" s="207"/>
      <c r="E121" s="205"/>
      <c r="F121" s="208"/>
      <c r="G121" s="209"/>
      <c r="H121" s="210"/>
      <c r="I121" s="210"/>
      <c r="J121" s="211"/>
      <c r="K121" s="212"/>
      <c r="L121" s="213"/>
      <c r="M121" s="213"/>
      <c r="N121" s="214"/>
    </row>
    <row r="122" spans="1:14" s="110" customFormat="1" ht="15" hidden="1">
      <c r="A122" s="131">
        <v>125</v>
      </c>
      <c r="B122" s="205"/>
      <c r="C122" s="206"/>
      <c r="D122" s="207"/>
      <c r="E122" s="205"/>
      <c r="F122" s="208"/>
      <c r="G122" s="209"/>
      <c r="H122" s="210"/>
      <c r="I122" s="210"/>
      <c r="J122" s="211"/>
      <c r="K122" s="212"/>
      <c r="L122" s="213"/>
      <c r="M122" s="213"/>
      <c r="N122" s="214"/>
    </row>
    <row r="123" spans="1:14" s="111" customFormat="1" ht="15" hidden="1">
      <c r="A123" s="130">
        <v>126</v>
      </c>
      <c r="B123" s="205"/>
      <c r="C123" s="206"/>
      <c r="D123" s="207"/>
      <c r="E123" s="205"/>
      <c r="F123" s="208"/>
      <c r="G123" s="209"/>
      <c r="H123" s="210"/>
      <c r="I123" s="210"/>
      <c r="J123" s="211"/>
      <c r="K123" s="212"/>
      <c r="L123" s="213"/>
      <c r="M123" s="213"/>
      <c r="N123" s="214"/>
    </row>
    <row r="124" spans="1:14" s="110" customFormat="1" ht="15" hidden="1">
      <c r="A124" s="130">
        <v>127</v>
      </c>
      <c r="B124" s="205"/>
      <c r="C124" s="206"/>
      <c r="D124" s="207"/>
      <c r="E124" s="205"/>
      <c r="F124" s="208"/>
      <c r="G124" s="209"/>
      <c r="H124" s="210"/>
      <c r="I124" s="210"/>
      <c r="J124" s="211"/>
      <c r="K124" s="212"/>
      <c r="L124" s="213"/>
      <c r="M124" s="213"/>
      <c r="N124" s="214"/>
    </row>
    <row r="125" spans="1:14" s="110" customFormat="1" ht="15" hidden="1">
      <c r="A125" s="131">
        <v>128</v>
      </c>
      <c r="B125" s="215"/>
      <c r="C125" s="206"/>
      <c r="D125" s="207"/>
      <c r="E125" s="215"/>
      <c r="F125" s="208"/>
      <c r="G125" s="209"/>
      <c r="H125" s="210"/>
      <c r="I125" s="210"/>
      <c r="J125" s="211"/>
      <c r="K125" s="212"/>
      <c r="L125" s="213"/>
      <c r="M125" s="213"/>
      <c r="N125" s="214"/>
    </row>
    <row r="126" spans="1:14" s="110" customFormat="1" ht="15" hidden="1">
      <c r="A126" s="130">
        <v>129</v>
      </c>
      <c r="B126" s="205"/>
      <c r="C126" s="206"/>
      <c r="D126" s="207"/>
      <c r="E126" s="205"/>
      <c r="F126" s="208"/>
      <c r="G126" s="209"/>
      <c r="H126" s="210"/>
      <c r="I126" s="210"/>
      <c r="J126" s="211"/>
      <c r="K126" s="212"/>
      <c r="L126" s="213"/>
      <c r="M126" s="213"/>
      <c r="N126" s="214"/>
    </row>
    <row r="127" spans="1:14" s="110" customFormat="1" ht="15" hidden="1">
      <c r="A127" s="130">
        <v>130</v>
      </c>
      <c r="B127" s="205"/>
      <c r="C127" s="206"/>
      <c r="D127" s="207"/>
      <c r="E127" s="205"/>
      <c r="F127" s="208"/>
      <c r="G127" s="209"/>
      <c r="H127" s="210"/>
      <c r="I127" s="210"/>
      <c r="J127" s="211"/>
      <c r="K127" s="212"/>
      <c r="L127" s="213"/>
      <c r="M127" s="213"/>
      <c r="N127" s="214"/>
    </row>
    <row r="128" spans="1:14" s="1" customFormat="1" ht="15" hidden="1">
      <c r="A128" s="131">
        <v>131</v>
      </c>
      <c r="B128" s="205"/>
      <c r="C128" s="206"/>
      <c r="D128" s="207"/>
      <c r="E128" s="205"/>
      <c r="F128" s="208"/>
      <c r="G128" s="209"/>
      <c r="H128" s="210"/>
      <c r="I128" s="210"/>
      <c r="J128" s="211"/>
      <c r="K128" s="212"/>
      <c r="L128" s="213"/>
      <c r="M128" s="213"/>
      <c r="N128" s="214"/>
    </row>
    <row r="129" spans="1:14" s="110" customFormat="1" ht="15" hidden="1">
      <c r="A129" s="130">
        <v>132</v>
      </c>
      <c r="B129" s="205"/>
      <c r="C129" s="206"/>
      <c r="D129" s="207"/>
      <c r="E129" s="205"/>
      <c r="F129" s="208"/>
      <c r="G129" s="209"/>
      <c r="H129" s="210"/>
      <c r="I129" s="210"/>
      <c r="J129" s="211"/>
      <c r="K129" s="212"/>
      <c r="L129" s="213"/>
      <c r="M129" s="213"/>
      <c r="N129" s="214"/>
    </row>
    <row r="130" spans="1:14" s="110" customFormat="1" ht="15" hidden="1">
      <c r="A130" s="130">
        <v>133</v>
      </c>
      <c r="B130" s="205"/>
      <c r="C130" s="206"/>
      <c r="D130" s="207"/>
      <c r="E130" s="205"/>
      <c r="F130" s="208"/>
      <c r="G130" s="209"/>
      <c r="H130" s="210"/>
      <c r="I130" s="210"/>
      <c r="J130" s="211"/>
      <c r="K130" s="212"/>
      <c r="L130" s="213"/>
      <c r="M130" s="213"/>
      <c r="N130" s="214"/>
    </row>
    <row r="131" spans="1:14" s="110" customFormat="1" ht="15" hidden="1">
      <c r="A131" s="131">
        <v>134</v>
      </c>
      <c r="B131" s="205"/>
      <c r="C131" s="206"/>
      <c r="D131" s="207"/>
      <c r="E131" s="205"/>
      <c r="F131" s="208"/>
      <c r="G131" s="209"/>
      <c r="H131" s="210"/>
      <c r="I131" s="210"/>
      <c r="J131" s="211"/>
      <c r="K131" s="212"/>
      <c r="L131" s="213"/>
      <c r="M131" s="213"/>
      <c r="N131" s="214"/>
    </row>
    <row r="132" spans="1:14" s="110" customFormat="1" ht="15" hidden="1">
      <c r="A132" s="130">
        <v>135</v>
      </c>
      <c r="B132" s="205"/>
      <c r="C132" s="206"/>
      <c r="D132" s="207"/>
      <c r="E132" s="205"/>
      <c r="F132" s="208"/>
      <c r="G132" s="209"/>
      <c r="H132" s="210"/>
      <c r="I132" s="210"/>
      <c r="J132" s="211"/>
      <c r="K132" s="212"/>
      <c r="L132" s="213"/>
      <c r="M132" s="213"/>
      <c r="N132" s="214"/>
    </row>
    <row r="133" spans="1:14" s="110" customFormat="1" ht="15" hidden="1">
      <c r="A133" s="130">
        <v>136</v>
      </c>
      <c r="B133" s="205"/>
      <c r="C133" s="206"/>
      <c r="D133" s="207"/>
      <c r="E133" s="205"/>
      <c r="F133" s="208"/>
      <c r="G133" s="209"/>
      <c r="H133" s="210"/>
      <c r="I133" s="210"/>
      <c r="J133" s="211"/>
      <c r="K133" s="212"/>
      <c r="L133" s="213"/>
      <c r="M133" s="213"/>
      <c r="N133" s="214"/>
    </row>
    <row r="134" spans="1:14" s="110" customFormat="1" ht="15" hidden="1">
      <c r="A134" s="131">
        <v>137</v>
      </c>
      <c r="B134" s="205"/>
      <c r="C134" s="206"/>
      <c r="D134" s="207"/>
      <c r="E134" s="205"/>
      <c r="F134" s="208"/>
      <c r="G134" s="209"/>
      <c r="H134" s="210"/>
      <c r="I134" s="210"/>
      <c r="J134" s="211"/>
      <c r="K134" s="212"/>
      <c r="L134" s="213"/>
      <c r="M134" s="213"/>
      <c r="N134" s="214"/>
    </row>
    <row r="135" spans="1:14" s="110" customFormat="1" ht="15" hidden="1">
      <c r="A135" s="130">
        <v>138</v>
      </c>
      <c r="B135" s="205"/>
      <c r="C135" s="206"/>
      <c r="D135" s="207"/>
      <c r="E135" s="205"/>
      <c r="F135" s="208"/>
      <c r="G135" s="209"/>
      <c r="H135" s="210"/>
      <c r="I135" s="210"/>
      <c r="J135" s="211"/>
      <c r="K135" s="212"/>
      <c r="L135" s="213"/>
      <c r="M135" s="213"/>
      <c r="N135" s="214"/>
    </row>
    <row r="136" spans="1:14" s="110" customFormat="1" ht="15" hidden="1">
      <c r="A136" s="130">
        <v>139</v>
      </c>
      <c r="B136" s="205"/>
      <c r="C136" s="206"/>
      <c r="D136" s="207"/>
      <c r="E136" s="205"/>
      <c r="F136" s="208"/>
      <c r="G136" s="209"/>
      <c r="H136" s="210"/>
      <c r="I136" s="210"/>
      <c r="J136" s="211"/>
      <c r="K136" s="212"/>
      <c r="L136" s="213"/>
      <c r="M136" s="213"/>
      <c r="N136" s="214"/>
    </row>
    <row r="137" spans="1:14" s="111" customFormat="1" ht="15" hidden="1">
      <c r="A137" s="131">
        <v>140</v>
      </c>
      <c r="B137" s="205"/>
      <c r="C137" s="206"/>
      <c r="D137" s="207"/>
      <c r="E137" s="205"/>
      <c r="F137" s="208"/>
      <c r="G137" s="209"/>
      <c r="H137" s="210"/>
      <c r="I137" s="210"/>
      <c r="J137" s="211"/>
      <c r="K137" s="212"/>
      <c r="L137" s="213"/>
      <c r="M137" s="213"/>
      <c r="N137" s="214"/>
    </row>
    <row r="138" spans="1:14" s="1" customFormat="1" ht="15" hidden="1">
      <c r="A138" s="130">
        <v>141</v>
      </c>
      <c r="B138" s="205"/>
      <c r="C138" s="206"/>
      <c r="D138" s="207"/>
      <c r="E138" s="205"/>
      <c r="F138" s="208"/>
      <c r="G138" s="209"/>
      <c r="H138" s="210"/>
      <c r="I138" s="210"/>
      <c r="J138" s="211"/>
      <c r="K138" s="212"/>
      <c r="L138" s="213"/>
      <c r="M138" s="213"/>
      <c r="N138" s="214"/>
    </row>
    <row r="139" spans="1:14" s="110" customFormat="1" ht="15" hidden="1">
      <c r="A139" s="130">
        <v>142</v>
      </c>
      <c r="B139" s="205"/>
      <c r="C139" s="206"/>
      <c r="D139" s="207"/>
      <c r="E139" s="205"/>
      <c r="F139" s="208"/>
      <c r="G139" s="209"/>
      <c r="H139" s="210"/>
      <c r="I139" s="210"/>
      <c r="J139" s="211"/>
      <c r="K139" s="212"/>
      <c r="L139" s="213"/>
      <c r="M139" s="213"/>
      <c r="N139" s="214"/>
    </row>
    <row r="140" spans="1:14" s="110" customFormat="1" ht="15" hidden="1">
      <c r="A140" s="131">
        <v>143</v>
      </c>
      <c r="B140" s="205"/>
      <c r="C140" s="206"/>
      <c r="D140" s="207"/>
      <c r="E140" s="205"/>
      <c r="F140" s="208"/>
      <c r="G140" s="209"/>
      <c r="H140" s="210"/>
      <c r="I140" s="210"/>
      <c r="J140" s="211"/>
      <c r="K140" s="212"/>
      <c r="L140" s="213"/>
      <c r="M140" s="213"/>
      <c r="N140" s="214"/>
    </row>
    <row r="141" spans="1:14" s="110" customFormat="1" ht="15" hidden="1">
      <c r="A141" s="130">
        <v>144</v>
      </c>
      <c r="B141" s="205"/>
      <c r="C141" s="206"/>
      <c r="D141" s="207"/>
      <c r="E141" s="205"/>
      <c r="F141" s="208"/>
      <c r="G141" s="209"/>
      <c r="H141" s="210"/>
      <c r="I141" s="210"/>
      <c r="J141" s="211"/>
      <c r="K141" s="212"/>
      <c r="L141" s="213"/>
      <c r="M141" s="213"/>
      <c r="N141" s="214"/>
    </row>
    <row r="142" spans="1:14" s="110" customFormat="1" ht="15" hidden="1">
      <c r="A142" s="130">
        <v>145</v>
      </c>
      <c r="B142" s="205"/>
      <c r="C142" s="206"/>
      <c r="D142" s="207"/>
      <c r="E142" s="205"/>
      <c r="F142" s="208"/>
      <c r="G142" s="209"/>
      <c r="H142" s="210"/>
      <c r="I142" s="210"/>
      <c r="J142" s="211"/>
      <c r="K142" s="212"/>
      <c r="L142" s="213"/>
      <c r="M142" s="213"/>
      <c r="N142" s="214"/>
    </row>
    <row r="143" spans="1:14" s="110" customFormat="1" ht="15" hidden="1">
      <c r="A143" s="131">
        <v>146</v>
      </c>
      <c r="B143" s="114"/>
      <c r="C143" s="115"/>
      <c r="D143" s="116"/>
      <c r="E143" s="114"/>
      <c r="F143" s="117"/>
      <c r="G143" s="118"/>
      <c r="H143" s="119"/>
      <c r="I143" s="119"/>
      <c r="J143" s="120"/>
      <c r="K143" s="112"/>
      <c r="L143" s="113"/>
      <c r="M143" s="113"/>
      <c r="N143" s="122"/>
    </row>
    <row r="144" spans="1:14" s="1" customFormat="1" ht="15" hidden="1">
      <c r="A144" s="130">
        <v>147</v>
      </c>
      <c r="B144" s="18"/>
      <c r="C144" s="115"/>
      <c r="D144" s="17"/>
      <c r="E144" s="18"/>
      <c r="F144" s="93"/>
      <c r="G144" s="101"/>
      <c r="H144" s="22"/>
      <c r="I144" s="22"/>
      <c r="J144" s="16"/>
      <c r="K144" s="11"/>
      <c r="L144" s="12"/>
      <c r="M144" s="12"/>
      <c r="N144" s="123"/>
    </row>
    <row r="145" spans="1:14" s="1" customFormat="1" ht="15" hidden="1">
      <c r="A145" s="130">
        <v>148</v>
      </c>
      <c r="B145" s="18"/>
      <c r="C145" s="115"/>
      <c r="D145" s="17"/>
      <c r="E145" s="18"/>
      <c r="F145" s="93"/>
      <c r="G145" s="101"/>
      <c r="H145" s="22"/>
      <c r="I145" s="22"/>
      <c r="J145" s="16"/>
      <c r="K145" s="11"/>
      <c r="L145" s="12"/>
      <c r="M145" s="12"/>
      <c r="N145" s="123"/>
    </row>
    <row r="146" spans="1:14" s="1" customFormat="1" ht="15" hidden="1">
      <c r="A146" s="131">
        <v>149</v>
      </c>
      <c r="B146" s="18"/>
      <c r="C146" s="115"/>
      <c r="D146" s="17"/>
      <c r="E146" s="18"/>
      <c r="F146" s="93"/>
      <c r="G146" s="101"/>
      <c r="H146" s="22"/>
      <c r="I146" s="22"/>
      <c r="J146" s="16"/>
      <c r="K146" s="11"/>
      <c r="L146" s="12"/>
      <c r="M146" s="12"/>
      <c r="N146" s="123"/>
    </row>
    <row r="147" spans="1:14" s="1" customFormat="1" ht="15" hidden="1">
      <c r="A147" s="130">
        <v>150</v>
      </c>
      <c r="B147" s="18"/>
      <c r="C147" s="115"/>
      <c r="D147" s="17"/>
      <c r="E147" s="18"/>
      <c r="F147" s="93"/>
      <c r="G147" s="101"/>
      <c r="H147" s="22"/>
      <c r="I147" s="22"/>
      <c r="J147" s="16"/>
      <c r="K147" s="11"/>
      <c r="L147" s="12"/>
      <c r="M147" s="12"/>
      <c r="N147" s="123"/>
    </row>
    <row r="148" spans="1:14" s="1" customFormat="1" ht="15" hidden="1">
      <c r="A148" s="130">
        <v>151</v>
      </c>
      <c r="B148" s="18"/>
      <c r="C148" s="115"/>
      <c r="D148" s="17"/>
      <c r="E148" s="18"/>
      <c r="F148" s="93"/>
      <c r="G148" s="101"/>
      <c r="H148" s="22"/>
      <c r="I148" s="22"/>
      <c r="J148" s="16"/>
      <c r="K148" s="11"/>
      <c r="L148" s="12"/>
      <c r="M148" s="12"/>
      <c r="N148" s="123"/>
    </row>
    <row r="149" spans="1:14" s="1" customFormat="1" ht="15" hidden="1">
      <c r="A149" s="131">
        <v>152</v>
      </c>
      <c r="B149" s="18"/>
      <c r="C149" s="115"/>
      <c r="D149" s="17"/>
      <c r="E149" s="18"/>
      <c r="F149" s="93"/>
      <c r="G149" s="101"/>
      <c r="H149" s="22"/>
      <c r="I149" s="22"/>
      <c r="J149" s="16"/>
      <c r="K149" s="11"/>
      <c r="L149" s="12"/>
      <c r="M149" s="12"/>
      <c r="N149" s="123"/>
    </row>
    <row r="150" spans="1:14" s="1" customFormat="1" ht="15" hidden="1">
      <c r="A150" s="130">
        <v>153</v>
      </c>
      <c r="B150" s="18"/>
      <c r="C150" s="115"/>
      <c r="D150" s="17"/>
      <c r="E150" s="18"/>
      <c r="F150" s="93"/>
      <c r="G150" s="101"/>
      <c r="H150" s="22"/>
      <c r="I150" s="22"/>
      <c r="J150" s="16"/>
      <c r="K150" s="11"/>
      <c r="L150" s="12"/>
      <c r="M150" s="12"/>
      <c r="N150" s="123"/>
    </row>
    <row r="151" spans="1:14" s="1" customFormat="1" ht="15" hidden="1">
      <c r="A151" s="130">
        <v>154</v>
      </c>
      <c r="B151" s="18"/>
      <c r="C151" s="115"/>
      <c r="D151" s="17"/>
      <c r="E151" s="18"/>
      <c r="F151" s="93"/>
      <c r="G151" s="101"/>
      <c r="H151" s="22"/>
      <c r="I151" s="22"/>
      <c r="J151" s="16"/>
      <c r="K151" s="11"/>
      <c r="L151" s="12"/>
      <c r="M151" s="12"/>
      <c r="N151" s="123"/>
    </row>
    <row r="152" spans="1:14" s="1" customFormat="1" ht="15" hidden="1">
      <c r="A152" s="131">
        <v>155</v>
      </c>
      <c r="B152" s="18"/>
      <c r="C152" s="115"/>
      <c r="D152" s="17"/>
      <c r="E152" s="18"/>
      <c r="F152" s="93"/>
      <c r="G152" s="101"/>
      <c r="H152" s="22"/>
      <c r="I152" s="22"/>
      <c r="J152" s="16"/>
      <c r="K152" s="11"/>
      <c r="L152" s="12"/>
      <c r="M152" s="12"/>
      <c r="N152" s="123"/>
    </row>
    <row r="153" spans="1:14" s="1" customFormat="1" ht="15" hidden="1">
      <c r="A153" s="130">
        <v>156</v>
      </c>
      <c r="B153" s="18"/>
      <c r="C153" s="115"/>
      <c r="D153" s="17"/>
      <c r="E153" s="18"/>
      <c r="F153" s="93"/>
      <c r="G153" s="101"/>
      <c r="H153" s="22"/>
      <c r="I153" s="22"/>
      <c r="J153" s="16"/>
      <c r="K153" s="11"/>
      <c r="L153" s="12"/>
      <c r="M153" s="12"/>
      <c r="N153" s="123"/>
    </row>
    <row r="154" spans="1:14" s="1" customFormat="1" ht="15" hidden="1">
      <c r="A154" s="130">
        <v>157</v>
      </c>
      <c r="B154" s="18"/>
      <c r="C154" s="115"/>
      <c r="D154" s="17"/>
      <c r="E154" s="18"/>
      <c r="F154" s="93"/>
      <c r="G154" s="101"/>
      <c r="H154" s="22"/>
      <c r="I154" s="22"/>
      <c r="J154" s="16"/>
      <c r="K154" s="11"/>
      <c r="L154" s="12"/>
      <c r="M154" s="12"/>
      <c r="N154" s="123"/>
    </row>
    <row r="155" spans="1:14" s="1" customFormat="1" ht="15" hidden="1">
      <c r="A155" s="131">
        <v>158</v>
      </c>
      <c r="B155" s="18"/>
      <c r="C155" s="115"/>
      <c r="D155" s="17"/>
      <c r="E155" s="18"/>
      <c r="F155" s="93"/>
      <c r="G155" s="101"/>
      <c r="H155" s="22"/>
      <c r="I155" s="22"/>
      <c r="J155" s="16"/>
      <c r="K155" s="11"/>
      <c r="L155" s="12"/>
      <c r="M155" s="12"/>
      <c r="N155" s="123"/>
    </row>
    <row r="156" spans="1:14" s="1" customFormat="1" ht="15" hidden="1">
      <c r="A156" s="130">
        <v>159</v>
      </c>
      <c r="B156" s="18"/>
      <c r="C156" s="115"/>
      <c r="D156" s="17"/>
      <c r="E156" s="18"/>
      <c r="F156" s="93"/>
      <c r="G156" s="101"/>
      <c r="H156" s="22"/>
      <c r="I156" s="22"/>
      <c r="J156" s="16"/>
      <c r="K156" s="11"/>
      <c r="L156" s="12"/>
      <c r="M156" s="12"/>
      <c r="N156" s="123"/>
    </row>
    <row r="157" spans="1:14" s="1" customFormat="1" ht="15" hidden="1">
      <c r="A157" s="130">
        <v>160</v>
      </c>
      <c r="B157" s="18"/>
      <c r="C157" s="115"/>
      <c r="D157" s="17"/>
      <c r="E157" s="18"/>
      <c r="F157" s="93"/>
      <c r="G157" s="101"/>
      <c r="H157" s="22"/>
      <c r="I157" s="22"/>
      <c r="J157" s="16"/>
      <c r="K157" s="11"/>
      <c r="L157" s="12"/>
      <c r="M157" s="12"/>
      <c r="N157" s="123"/>
    </row>
    <row r="158" spans="1:14" s="1" customFormat="1" ht="15" hidden="1">
      <c r="A158" s="131">
        <v>161</v>
      </c>
      <c r="B158" s="18"/>
      <c r="C158" s="115"/>
      <c r="D158" s="17"/>
      <c r="E158" s="18"/>
      <c r="F158" s="93"/>
      <c r="G158" s="101"/>
      <c r="H158" s="22"/>
      <c r="I158" s="22"/>
      <c r="J158" s="16"/>
      <c r="K158" s="11"/>
      <c r="L158" s="12"/>
      <c r="M158" s="12"/>
      <c r="N158" s="123"/>
    </row>
    <row r="159" spans="1:14" s="1" customFormat="1" ht="15" hidden="1">
      <c r="A159" s="130">
        <v>162</v>
      </c>
      <c r="B159" s="18"/>
      <c r="C159" s="115"/>
      <c r="D159" s="17"/>
      <c r="E159" s="18"/>
      <c r="F159" s="93"/>
      <c r="G159" s="101"/>
      <c r="H159" s="22"/>
      <c r="I159" s="22"/>
      <c r="J159" s="16"/>
      <c r="K159" s="11"/>
      <c r="L159" s="12"/>
      <c r="M159" s="12"/>
      <c r="N159" s="123"/>
    </row>
    <row r="160" spans="1:14" s="1" customFormat="1" ht="15" hidden="1">
      <c r="A160" s="130">
        <v>163</v>
      </c>
      <c r="B160" s="18"/>
      <c r="C160" s="115"/>
      <c r="D160" s="17"/>
      <c r="E160" s="18"/>
      <c r="F160" s="93"/>
      <c r="G160" s="101"/>
      <c r="H160" s="22"/>
      <c r="I160" s="22"/>
      <c r="J160" s="16"/>
      <c r="K160" s="11"/>
      <c r="L160" s="12"/>
      <c r="M160" s="12"/>
      <c r="N160" s="123"/>
    </row>
    <row r="161" spans="1:14" s="1" customFormat="1" ht="15" hidden="1">
      <c r="A161" s="131">
        <v>164</v>
      </c>
      <c r="B161" s="18"/>
      <c r="C161" s="115"/>
      <c r="D161" s="17"/>
      <c r="E161" s="18"/>
      <c r="F161" s="93"/>
      <c r="G161" s="101"/>
      <c r="H161" s="22"/>
      <c r="I161" s="22"/>
      <c r="J161" s="16"/>
      <c r="K161" s="11"/>
      <c r="L161" s="12"/>
      <c r="M161" s="12"/>
      <c r="N161" s="123"/>
    </row>
    <row r="162" spans="1:14" s="1" customFormat="1" ht="15" hidden="1">
      <c r="A162" s="130">
        <v>165</v>
      </c>
      <c r="B162" s="18"/>
      <c r="C162" s="115"/>
      <c r="D162" s="17"/>
      <c r="E162" s="18"/>
      <c r="F162" s="93"/>
      <c r="G162" s="101"/>
      <c r="H162" s="22"/>
      <c r="I162" s="22"/>
      <c r="J162" s="16"/>
      <c r="K162" s="11"/>
      <c r="L162" s="12"/>
      <c r="M162" s="12"/>
      <c r="N162" s="123"/>
    </row>
    <row r="163" spans="1:14" s="1" customFormat="1" ht="15" hidden="1">
      <c r="A163" s="130">
        <v>166</v>
      </c>
      <c r="B163" s="18"/>
      <c r="C163" s="115"/>
      <c r="D163" s="17"/>
      <c r="E163" s="18"/>
      <c r="F163" s="93"/>
      <c r="G163" s="101"/>
      <c r="H163" s="22"/>
      <c r="I163" s="22"/>
      <c r="J163" s="16"/>
      <c r="K163" s="11"/>
      <c r="L163" s="12"/>
      <c r="M163" s="12"/>
      <c r="N163" s="123"/>
    </row>
    <row r="164" spans="1:14" s="1" customFormat="1" ht="15" hidden="1">
      <c r="A164" s="131">
        <v>167</v>
      </c>
      <c r="B164" s="18"/>
      <c r="C164" s="115"/>
      <c r="D164" s="17"/>
      <c r="E164" s="18"/>
      <c r="F164" s="93"/>
      <c r="G164" s="101"/>
      <c r="H164" s="22"/>
      <c r="I164" s="22"/>
      <c r="J164" s="16"/>
      <c r="K164" s="11"/>
      <c r="L164" s="12"/>
      <c r="M164" s="12"/>
      <c r="N164" s="123"/>
    </row>
    <row r="165" spans="1:14" s="1" customFormat="1" ht="15" hidden="1">
      <c r="A165" s="130">
        <v>168</v>
      </c>
      <c r="B165" s="18"/>
      <c r="C165" s="115"/>
      <c r="D165" s="17"/>
      <c r="E165" s="18"/>
      <c r="F165" s="93"/>
      <c r="G165" s="101"/>
      <c r="H165" s="22"/>
      <c r="I165" s="22"/>
      <c r="J165" s="16"/>
      <c r="K165" s="11"/>
      <c r="L165" s="12"/>
      <c r="M165" s="12"/>
      <c r="N165" s="123"/>
    </row>
    <row r="166" spans="1:14" s="1" customFormat="1" ht="15" hidden="1">
      <c r="A166" s="130">
        <v>169</v>
      </c>
      <c r="B166" s="18"/>
      <c r="C166" s="115"/>
      <c r="D166" s="17"/>
      <c r="E166" s="18"/>
      <c r="F166" s="93"/>
      <c r="G166" s="101"/>
      <c r="H166" s="22"/>
      <c r="I166" s="22"/>
      <c r="J166" s="16"/>
      <c r="K166" s="11"/>
      <c r="L166" s="12"/>
      <c r="M166" s="12"/>
      <c r="N166" s="123"/>
    </row>
    <row r="167" spans="1:14" s="1" customFormat="1" ht="15" hidden="1">
      <c r="A167" s="131">
        <v>170</v>
      </c>
      <c r="B167" s="18"/>
      <c r="C167" s="115"/>
      <c r="D167" s="17"/>
      <c r="E167" s="18"/>
      <c r="F167" s="93"/>
      <c r="G167" s="101"/>
      <c r="H167" s="22"/>
      <c r="I167" s="22"/>
      <c r="J167" s="16"/>
      <c r="K167" s="11"/>
      <c r="L167" s="12"/>
      <c r="M167" s="12"/>
      <c r="N167" s="123"/>
    </row>
    <row r="168" spans="1:14" s="1" customFormat="1" ht="15" hidden="1">
      <c r="A168" s="130">
        <v>171</v>
      </c>
      <c r="B168" s="18"/>
      <c r="C168" s="115"/>
      <c r="D168" s="17"/>
      <c r="E168" s="18"/>
      <c r="F168" s="93"/>
      <c r="G168" s="101"/>
      <c r="H168" s="22"/>
      <c r="I168" s="22"/>
      <c r="J168" s="16"/>
      <c r="K168" s="11"/>
      <c r="L168" s="12"/>
      <c r="M168" s="12"/>
      <c r="N168" s="123"/>
    </row>
    <row r="169" spans="1:14" s="1" customFormat="1" ht="15" hidden="1">
      <c r="A169" s="130">
        <v>172</v>
      </c>
      <c r="B169" s="18"/>
      <c r="C169" s="115"/>
      <c r="D169" s="17"/>
      <c r="E169" s="18"/>
      <c r="F169" s="93"/>
      <c r="G169" s="101"/>
      <c r="H169" s="22"/>
      <c r="I169" s="22"/>
      <c r="J169" s="16"/>
      <c r="K169" s="11"/>
      <c r="L169" s="12"/>
      <c r="M169" s="12"/>
      <c r="N169" s="123"/>
    </row>
    <row r="170" spans="1:14" s="1" customFormat="1" ht="15" hidden="1">
      <c r="A170" s="131">
        <v>173</v>
      </c>
      <c r="B170" s="18"/>
      <c r="C170" s="115"/>
      <c r="D170" s="17"/>
      <c r="E170" s="18"/>
      <c r="F170" s="93"/>
      <c r="G170" s="101"/>
      <c r="H170" s="22"/>
      <c r="I170" s="22"/>
      <c r="J170" s="16"/>
      <c r="K170" s="11"/>
      <c r="L170" s="12"/>
      <c r="M170" s="12"/>
      <c r="N170" s="123"/>
    </row>
    <row r="171" spans="1:14" s="1" customFormat="1" ht="15" hidden="1">
      <c r="A171" s="130">
        <v>174</v>
      </c>
      <c r="B171" s="18"/>
      <c r="C171" s="115"/>
      <c r="D171" s="17"/>
      <c r="E171" s="18"/>
      <c r="F171" s="93"/>
      <c r="G171" s="101"/>
      <c r="H171" s="22"/>
      <c r="I171" s="22"/>
      <c r="J171" s="16"/>
      <c r="K171" s="11"/>
      <c r="L171" s="12"/>
      <c r="M171" s="12"/>
      <c r="N171" s="123"/>
    </row>
    <row r="172" spans="1:14" s="1" customFormat="1" ht="15" hidden="1">
      <c r="A172" s="130">
        <v>175</v>
      </c>
      <c r="B172" s="18"/>
      <c r="C172" s="115"/>
      <c r="D172" s="17"/>
      <c r="E172" s="18"/>
      <c r="F172" s="93"/>
      <c r="G172" s="101"/>
      <c r="H172" s="22"/>
      <c r="I172" s="22"/>
      <c r="J172" s="16"/>
      <c r="K172" s="11"/>
      <c r="L172" s="12"/>
      <c r="M172" s="12"/>
      <c r="N172" s="123"/>
    </row>
    <row r="173" spans="1:14" s="1" customFormat="1" ht="15" hidden="1">
      <c r="A173" s="131">
        <v>176</v>
      </c>
      <c r="B173" s="18"/>
      <c r="C173" s="115"/>
      <c r="D173" s="17"/>
      <c r="E173" s="18"/>
      <c r="F173" s="93"/>
      <c r="G173" s="101"/>
      <c r="H173" s="22"/>
      <c r="I173" s="22"/>
      <c r="J173" s="16"/>
      <c r="K173" s="11"/>
      <c r="L173" s="12"/>
      <c r="M173" s="12"/>
      <c r="N173" s="123"/>
    </row>
    <row r="174" spans="1:14" s="1" customFormat="1" ht="15" hidden="1">
      <c r="A174" s="130">
        <v>177</v>
      </c>
      <c r="B174" s="18"/>
      <c r="C174" s="115"/>
      <c r="D174" s="17"/>
      <c r="E174" s="18"/>
      <c r="F174" s="93"/>
      <c r="G174" s="101"/>
      <c r="H174" s="22"/>
      <c r="I174" s="22"/>
      <c r="J174" s="16"/>
      <c r="K174" s="11"/>
      <c r="L174" s="12"/>
      <c r="M174" s="12"/>
      <c r="N174" s="123"/>
    </row>
    <row r="175" spans="1:14" s="1" customFormat="1" ht="15" hidden="1">
      <c r="A175" s="130">
        <v>178</v>
      </c>
      <c r="B175" s="18"/>
      <c r="C175" s="115"/>
      <c r="D175" s="17"/>
      <c r="E175" s="18"/>
      <c r="F175" s="93"/>
      <c r="G175" s="101"/>
      <c r="H175" s="22"/>
      <c r="I175" s="22"/>
      <c r="J175" s="16"/>
      <c r="K175" s="11"/>
      <c r="L175" s="12"/>
      <c r="M175" s="12"/>
      <c r="N175" s="123"/>
    </row>
    <row r="176" spans="1:14" s="1" customFormat="1" ht="15" hidden="1">
      <c r="A176" s="131">
        <v>179</v>
      </c>
      <c r="B176" s="18"/>
      <c r="C176" s="115"/>
      <c r="D176" s="17"/>
      <c r="E176" s="18"/>
      <c r="F176" s="93"/>
      <c r="G176" s="101"/>
      <c r="H176" s="22"/>
      <c r="I176" s="22"/>
      <c r="J176" s="16"/>
      <c r="K176" s="11"/>
      <c r="L176" s="12"/>
      <c r="M176" s="12"/>
      <c r="N176" s="123"/>
    </row>
    <row r="177" spans="1:14" s="1" customFormat="1" ht="15" hidden="1">
      <c r="A177" s="130">
        <v>180</v>
      </c>
      <c r="B177" s="18"/>
      <c r="C177" s="115"/>
      <c r="D177" s="17"/>
      <c r="E177" s="18"/>
      <c r="F177" s="93"/>
      <c r="G177" s="101"/>
      <c r="H177" s="22"/>
      <c r="I177" s="22"/>
      <c r="J177" s="16"/>
      <c r="K177" s="11"/>
      <c r="L177" s="12"/>
      <c r="M177" s="12"/>
      <c r="N177" s="123"/>
    </row>
    <row r="178" spans="1:14" s="1" customFormat="1" ht="15" hidden="1">
      <c r="A178" s="130">
        <v>181</v>
      </c>
      <c r="B178" s="18"/>
      <c r="C178" s="115"/>
      <c r="D178" s="17"/>
      <c r="E178" s="18"/>
      <c r="F178" s="93"/>
      <c r="G178" s="101"/>
      <c r="H178" s="22"/>
      <c r="I178" s="22"/>
      <c r="J178" s="16"/>
      <c r="K178" s="11"/>
      <c r="L178" s="12"/>
      <c r="M178" s="12"/>
      <c r="N178" s="123"/>
    </row>
    <row r="179" spans="1:14" s="1" customFormat="1" ht="15" hidden="1">
      <c r="A179" s="131">
        <v>182</v>
      </c>
      <c r="B179" s="18"/>
      <c r="C179" s="115"/>
      <c r="D179" s="17"/>
      <c r="E179" s="18"/>
      <c r="F179" s="93"/>
      <c r="G179" s="101"/>
      <c r="H179" s="22"/>
      <c r="I179" s="22"/>
      <c r="J179" s="16"/>
      <c r="K179" s="11"/>
      <c r="L179" s="12"/>
      <c r="M179" s="12"/>
      <c r="N179" s="123"/>
    </row>
    <row r="180" spans="1:14" s="1" customFormat="1" ht="15" hidden="1">
      <c r="A180" s="130">
        <v>183</v>
      </c>
      <c r="B180" s="18"/>
      <c r="C180" s="115"/>
      <c r="D180" s="17"/>
      <c r="E180" s="18"/>
      <c r="F180" s="93"/>
      <c r="G180" s="101"/>
      <c r="H180" s="22"/>
      <c r="I180" s="22"/>
      <c r="J180" s="16"/>
      <c r="K180" s="11"/>
      <c r="L180" s="12"/>
      <c r="M180" s="12"/>
      <c r="N180" s="123"/>
    </row>
    <row r="181" spans="1:14" s="1" customFormat="1" ht="15" hidden="1">
      <c r="A181" s="130">
        <v>184</v>
      </c>
      <c r="B181" s="18"/>
      <c r="C181" s="115"/>
      <c r="D181" s="17"/>
      <c r="E181" s="18"/>
      <c r="F181" s="93"/>
      <c r="G181" s="101"/>
      <c r="H181" s="22"/>
      <c r="I181" s="22"/>
      <c r="J181" s="16"/>
      <c r="K181" s="11"/>
      <c r="L181" s="12"/>
      <c r="M181" s="12"/>
      <c r="N181" s="123"/>
    </row>
    <row r="182" spans="1:14" s="1" customFormat="1" ht="15" hidden="1">
      <c r="A182" s="131">
        <v>185</v>
      </c>
      <c r="B182" s="18"/>
      <c r="C182" s="115"/>
      <c r="D182" s="17"/>
      <c r="E182" s="18"/>
      <c r="F182" s="93"/>
      <c r="G182" s="101"/>
      <c r="H182" s="22"/>
      <c r="I182" s="22"/>
      <c r="J182" s="16"/>
      <c r="K182" s="11"/>
      <c r="L182" s="12"/>
      <c r="M182" s="12"/>
      <c r="N182" s="123"/>
    </row>
    <row r="183" spans="1:14" s="1" customFormat="1" ht="15" hidden="1">
      <c r="A183" s="130">
        <v>186</v>
      </c>
      <c r="B183" s="18"/>
      <c r="C183" s="115"/>
      <c r="D183" s="17"/>
      <c r="E183" s="18"/>
      <c r="F183" s="93"/>
      <c r="G183" s="101"/>
      <c r="H183" s="22"/>
      <c r="I183" s="22"/>
      <c r="J183" s="16"/>
      <c r="K183" s="11"/>
      <c r="L183" s="12"/>
      <c r="M183" s="12"/>
      <c r="N183" s="123"/>
    </row>
    <row r="184" spans="1:14" s="1" customFormat="1" ht="15" hidden="1">
      <c r="A184" s="130">
        <v>187</v>
      </c>
      <c r="B184" s="18"/>
      <c r="C184" s="115"/>
      <c r="D184" s="17"/>
      <c r="E184" s="18"/>
      <c r="F184" s="93"/>
      <c r="G184" s="101"/>
      <c r="H184" s="22"/>
      <c r="I184" s="22"/>
      <c r="J184" s="16"/>
      <c r="K184" s="11"/>
      <c r="L184" s="12"/>
      <c r="M184" s="12"/>
      <c r="N184" s="123"/>
    </row>
    <row r="185" spans="1:14" s="1" customFormat="1" ht="15" hidden="1">
      <c r="A185" s="131">
        <v>188</v>
      </c>
      <c r="B185" s="18"/>
      <c r="C185" s="115"/>
      <c r="D185" s="17"/>
      <c r="E185" s="18"/>
      <c r="F185" s="93"/>
      <c r="G185" s="101"/>
      <c r="H185" s="22"/>
      <c r="I185" s="22"/>
      <c r="J185" s="16"/>
      <c r="K185" s="11"/>
      <c r="L185" s="12"/>
      <c r="M185" s="12"/>
      <c r="N185" s="123"/>
    </row>
    <row r="186" spans="1:14" s="1" customFormat="1" ht="15" hidden="1">
      <c r="A186" s="130">
        <v>189</v>
      </c>
      <c r="B186" s="18"/>
      <c r="C186" s="115"/>
      <c r="D186" s="17"/>
      <c r="E186" s="18"/>
      <c r="F186" s="93"/>
      <c r="G186" s="101"/>
      <c r="H186" s="22"/>
      <c r="I186" s="22"/>
      <c r="J186" s="16"/>
      <c r="K186" s="11"/>
      <c r="L186" s="12"/>
      <c r="M186" s="12"/>
      <c r="N186" s="123"/>
    </row>
    <row r="187" spans="1:14" s="1" customFormat="1" ht="15" hidden="1">
      <c r="A187" s="130">
        <v>190</v>
      </c>
      <c r="B187" s="18"/>
      <c r="C187" s="115"/>
      <c r="D187" s="17"/>
      <c r="E187" s="18"/>
      <c r="F187" s="93"/>
      <c r="G187" s="101"/>
      <c r="H187" s="22"/>
      <c r="I187" s="22"/>
      <c r="J187" s="16"/>
      <c r="K187" s="11"/>
      <c r="L187" s="12"/>
      <c r="M187" s="12"/>
      <c r="N187" s="123"/>
    </row>
    <row r="188" spans="1:14" s="1" customFormat="1" ht="15" hidden="1">
      <c r="A188" s="131">
        <v>191</v>
      </c>
      <c r="B188" s="18"/>
      <c r="C188" s="115"/>
      <c r="D188" s="17"/>
      <c r="E188" s="18"/>
      <c r="F188" s="93"/>
      <c r="G188" s="101"/>
      <c r="H188" s="22"/>
      <c r="I188" s="22"/>
      <c r="J188" s="16"/>
      <c r="K188" s="11"/>
      <c r="L188" s="12"/>
      <c r="M188" s="12"/>
      <c r="N188" s="123"/>
    </row>
    <row r="189" spans="1:14" s="1" customFormat="1" ht="15" hidden="1">
      <c r="A189" s="130">
        <v>192</v>
      </c>
      <c r="B189" s="18"/>
      <c r="C189" s="115"/>
      <c r="D189" s="17"/>
      <c r="E189" s="18"/>
      <c r="F189" s="93"/>
      <c r="G189" s="101"/>
      <c r="H189" s="22"/>
      <c r="I189" s="22"/>
      <c r="J189" s="16"/>
      <c r="K189" s="11"/>
      <c r="L189" s="12"/>
      <c r="M189" s="12"/>
      <c r="N189" s="123"/>
    </row>
    <row r="190" spans="1:14" s="1" customFormat="1" ht="15" hidden="1">
      <c r="A190" s="130">
        <v>193</v>
      </c>
      <c r="B190" s="18"/>
      <c r="C190" s="115"/>
      <c r="D190" s="17"/>
      <c r="E190" s="18"/>
      <c r="F190" s="93"/>
      <c r="G190" s="101"/>
      <c r="H190" s="22"/>
      <c r="I190" s="22"/>
      <c r="J190" s="16"/>
      <c r="K190" s="11"/>
      <c r="L190" s="12"/>
      <c r="M190" s="12"/>
      <c r="N190" s="123"/>
    </row>
    <row r="191" spans="1:14" s="1" customFormat="1" ht="15" hidden="1">
      <c r="A191" s="131">
        <v>194</v>
      </c>
      <c r="B191" s="18"/>
      <c r="C191" s="115"/>
      <c r="D191" s="17"/>
      <c r="E191" s="18"/>
      <c r="F191" s="93"/>
      <c r="G191" s="101"/>
      <c r="H191" s="22"/>
      <c r="I191" s="22"/>
      <c r="J191" s="16"/>
      <c r="K191" s="11"/>
      <c r="L191" s="12"/>
      <c r="M191" s="12"/>
      <c r="N191" s="123"/>
    </row>
    <row r="192" spans="1:14" s="1" customFormat="1" ht="15" hidden="1">
      <c r="A192" s="130">
        <v>195</v>
      </c>
      <c r="B192" s="18"/>
      <c r="C192" s="115"/>
      <c r="D192" s="17"/>
      <c r="E192" s="18"/>
      <c r="F192" s="93"/>
      <c r="G192" s="101"/>
      <c r="H192" s="22"/>
      <c r="I192" s="22"/>
      <c r="J192" s="16"/>
      <c r="K192" s="11"/>
      <c r="L192" s="12"/>
      <c r="M192" s="12"/>
      <c r="N192" s="123"/>
    </row>
    <row r="193" spans="1:14" s="1" customFormat="1" ht="15" hidden="1">
      <c r="A193" s="130">
        <v>196</v>
      </c>
      <c r="B193" s="18"/>
      <c r="C193" s="115"/>
      <c r="D193" s="17"/>
      <c r="E193" s="18"/>
      <c r="F193" s="93"/>
      <c r="G193" s="101"/>
      <c r="H193" s="22"/>
      <c r="I193" s="22"/>
      <c r="J193" s="16"/>
      <c r="K193" s="11"/>
      <c r="L193" s="12"/>
      <c r="M193" s="12"/>
      <c r="N193" s="123"/>
    </row>
    <row r="194" spans="1:14" s="1" customFormat="1" ht="15" hidden="1">
      <c r="A194" s="131">
        <v>197</v>
      </c>
      <c r="B194" s="18"/>
      <c r="C194" s="115"/>
      <c r="D194" s="17"/>
      <c r="E194" s="18"/>
      <c r="F194" s="93"/>
      <c r="G194" s="101"/>
      <c r="H194" s="22"/>
      <c r="I194" s="22"/>
      <c r="J194" s="16"/>
      <c r="K194" s="11"/>
      <c r="L194" s="12"/>
      <c r="M194" s="12"/>
      <c r="N194" s="123"/>
    </row>
    <row r="195" spans="1:14" s="1" customFormat="1" ht="15" hidden="1">
      <c r="A195" s="130">
        <v>198</v>
      </c>
      <c r="B195" s="18"/>
      <c r="C195" s="115"/>
      <c r="D195" s="17"/>
      <c r="E195" s="18"/>
      <c r="F195" s="93"/>
      <c r="G195" s="101"/>
      <c r="H195" s="22"/>
      <c r="I195" s="22"/>
      <c r="J195" s="16"/>
      <c r="K195" s="11"/>
      <c r="L195" s="12"/>
      <c r="M195" s="12"/>
      <c r="N195" s="123"/>
    </row>
    <row r="196" spans="1:14" s="1" customFormat="1" ht="15" hidden="1">
      <c r="A196" s="130">
        <v>199</v>
      </c>
      <c r="B196" s="18"/>
      <c r="C196" s="115"/>
      <c r="D196" s="17"/>
      <c r="E196" s="18"/>
      <c r="F196" s="93"/>
      <c r="G196" s="101"/>
      <c r="H196" s="22"/>
      <c r="I196" s="22"/>
      <c r="J196" s="16"/>
      <c r="K196" s="11"/>
      <c r="L196" s="12"/>
      <c r="M196" s="12"/>
      <c r="N196" s="123"/>
    </row>
    <row r="197" spans="1:14" s="1" customFormat="1" ht="15" hidden="1">
      <c r="A197" s="131">
        <v>200</v>
      </c>
      <c r="B197" s="18"/>
      <c r="C197" s="115"/>
      <c r="D197" s="17"/>
      <c r="E197" s="18"/>
      <c r="F197" s="93"/>
      <c r="G197" s="101"/>
      <c r="H197" s="22"/>
      <c r="I197" s="22"/>
      <c r="J197" s="16"/>
      <c r="K197" s="11"/>
      <c r="L197" s="12"/>
      <c r="M197" s="12"/>
      <c r="N197" s="123"/>
    </row>
    <row r="198" spans="1:14" s="1" customFormat="1" ht="15" hidden="1">
      <c r="A198" s="130">
        <v>201</v>
      </c>
      <c r="B198" s="18"/>
      <c r="C198" s="115"/>
      <c r="D198" s="17"/>
      <c r="E198" s="18"/>
      <c r="F198" s="93"/>
      <c r="G198" s="101"/>
      <c r="H198" s="22"/>
      <c r="I198" s="22"/>
      <c r="J198" s="16"/>
      <c r="K198" s="11"/>
      <c r="L198" s="12"/>
      <c r="M198" s="12"/>
      <c r="N198" s="123"/>
    </row>
    <row r="199" spans="1:14" s="1" customFormat="1" ht="15" hidden="1">
      <c r="A199" s="130">
        <v>202</v>
      </c>
      <c r="B199" s="18"/>
      <c r="C199" s="115"/>
      <c r="D199" s="17"/>
      <c r="E199" s="18"/>
      <c r="F199" s="93"/>
      <c r="G199" s="101"/>
      <c r="H199" s="22"/>
      <c r="I199" s="22"/>
      <c r="J199" s="16"/>
      <c r="K199" s="11"/>
      <c r="L199" s="12"/>
      <c r="M199" s="12"/>
      <c r="N199" s="123"/>
    </row>
    <row r="200" spans="1:14" s="1" customFormat="1" ht="15" hidden="1">
      <c r="A200" s="131">
        <v>203</v>
      </c>
      <c r="B200" s="18"/>
      <c r="C200" s="115"/>
      <c r="D200" s="17"/>
      <c r="E200" s="18"/>
      <c r="F200" s="93"/>
      <c r="G200" s="101"/>
      <c r="H200" s="22"/>
      <c r="I200" s="22"/>
      <c r="J200" s="16"/>
      <c r="K200" s="11"/>
      <c r="L200" s="12"/>
      <c r="M200" s="12"/>
      <c r="N200" s="123"/>
    </row>
    <row r="201" spans="1:14" s="1" customFormat="1" ht="15" hidden="1">
      <c r="A201" s="131">
        <v>204</v>
      </c>
      <c r="B201" s="18"/>
      <c r="C201" s="115"/>
      <c r="D201" s="17"/>
      <c r="E201" s="18"/>
      <c r="F201" s="93"/>
      <c r="G201" s="101"/>
      <c r="H201" s="22"/>
      <c r="I201" s="22"/>
      <c r="J201" s="16"/>
      <c r="K201" s="11"/>
      <c r="L201" s="12"/>
      <c r="M201" s="12"/>
      <c r="N201" s="123"/>
    </row>
    <row r="202" spans="1:14" s="1" customFormat="1" ht="15" hidden="1">
      <c r="A202" s="131">
        <v>205</v>
      </c>
      <c r="B202" s="18"/>
      <c r="C202" s="115"/>
      <c r="D202" s="17"/>
      <c r="E202" s="18"/>
      <c r="F202" s="93"/>
      <c r="G202" s="101"/>
      <c r="H202" s="22"/>
      <c r="I202" s="22"/>
      <c r="J202" s="16"/>
      <c r="K202" s="11"/>
      <c r="L202" s="12"/>
      <c r="M202" s="12"/>
      <c r="N202" s="123"/>
    </row>
    <row r="203" spans="1:14" s="1" customFormat="1" ht="15" hidden="1">
      <c r="A203" s="131">
        <v>206</v>
      </c>
      <c r="B203" s="18"/>
      <c r="C203" s="115"/>
      <c r="D203" s="17"/>
      <c r="E203" s="18"/>
      <c r="F203" s="93"/>
      <c r="G203" s="101"/>
      <c r="H203" s="22"/>
      <c r="I203" s="22"/>
      <c r="J203" s="16"/>
      <c r="K203" s="11"/>
      <c r="L203" s="12"/>
      <c r="M203" s="12"/>
      <c r="N203" s="123"/>
    </row>
    <row r="204" spans="1:14" s="1" customFormat="1" ht="15" hidden="1">
      <c r="A204" s="131">
        <v>207</v>
      </c>
      <c r="B204" s="18"/>
      <c r="C204" s="115"/>
      <c r="D204" s="17"/>
      <c r="E204" s="18"/>
      <c r="F204" s="93"/>
      <c r="G204" s="101"/>
      <c r="H204" s="22"/>
      <c r="I204" s="22"/>
      <c r="J204" s="16"/>
      <c r="K204" s="11"/>
      <c r="L204" s="12"/>
      <c r="M204" s="12"/>
      <c r="N204" s="123"/>
    </row>
    <row r="205" spans="1:14" s="1" customFormat="1" ht="15" hidden="1">
      <c r="A205" s="131">
        <v>208</v>
      </c>
      <c r="B205" s="18"/>
      <c r="C205" s="115"/>
      <c r="D205" s="17"/>
      <c r="E205" s="18"/>
      <c r="F205" s="93"/>
      <c r="G205" s="101"/>
      <c r="H205" s="22"/>
      <c r="I205" s="22"/>
      <c r="J205" s="16"/>
      <c r="K205" s="11"/>
      <c r="L205" s="12"/>
      <c r="M205" s="12"/>
      <c r="N205" s="123"/>
    </row>
    <row r="206" spans="1:14" s="1" customFormat="1" ht="15" hidden="1">
      <c r="A206" s="131">
        <v>209</v>
      </c>
      <c r="B206" s="18"/>
      <c r="C206" s="115"/>
      <c r="D206" s="17"/>
      <c r="E206" s="18"/>
      <c r="F206" s="93"/>
      <c r="G206" s="101"/>
      <c r="H206" s="22"/>
      <c r="I206" s="22"/>
      <c r="J206" s="16"/>
      <c r="K206" s="11"/>
      <c r="L206" s="12"/>
      <c r="M206" s="12"/>
      <c r="N206" s="123"/>
    </row>
    <row r="207" spans="1:14" s="1" customFormat="1" ht="15" hidden="1">
      <c r="A207" s="131">
        <v>210</v>
      </c>
      <c r="B207" s="18"/>
      <c r="C207" s="115"/>
      <c r="D207" s="17"/>
      <c r="E207" s="18"/>
      <c r="F207" s="93"/>
      <c r="G207" s="101"/>
      <c r="H207" s="22"/>
      <c r="I207" s="22"/>
      <c r="J207" s="16"/>
      <c r="K207" s="11"/>
      <c r="L207" s="12"/>
      <c r="M207" s="12"/>
      <c r="N207" s="123"/>
    </row>
    <row r="208" spans="1:14" s="1" customFormat="1" ht="15" hidden="1">
      <c r="A208" s="131">
        <v>211</v>
      </c>
      <c r="B208" s="18"/>
      <c r="C208" s="115"/>
      <c r="D208" s="17"/>
      <c r="E208" s="18"/>
      <c r="F208" s="94"/>
      <c r="G208" s="102"/>
      <c r="H208" s="25"/>
      <c r="I208" s="25"/>
      <c r="J208" s="19"/>
      <c r="K208" s="11"/>
      <c r="L208" s="12"/>
      <c r="M208" s="12"/>
      <c r="N208" s="123"/>
    </row>
    <row r="209" spans="1:14" s="1" customFormat="1" ht="15" hidden="1">
      <c r="A209" s="131">
        <v>212</v>
      </c>
      <c r="B209" s="18"/>
      <c r="C209" s="115"/>
      <c r="D209" s="17"/>
      <c r="E209" s="18"/>
      <c r="F209" s="95"/>
      <c r="G209" s="103"/>
      <c r="H209" s="24"/>
      <c r="I209" s="24"/>
      <c r="J209" s="20"/>
      <c r="K209" s="11"/>
      <c r="L209" s="12"/>
      <c r="M209" s="12"/>
      <c r="N209" s="123"/>
    </row>
    <row r="210" spans="1:14" s="1" customFormat="1" ht="15" hidden="1">
      <c r="A210" s="131">
        <v>213</v>
      </c>
      <c r="B210" s="18"/>
      <c r="C210" s="115"/>
      <c r="D210" s="17"/>
      <c r="E210" s="18"/>
      <c r="F210" s="93"/>
      <c r="G210" s="101"/>
      <c r="H210" s="22"/>
      <c r="I210" s="22"/>
      <c r="J210" s="16"/>
      <c r="K210" s="11"/>
      <c r="L210" s="12"/>
      <c r="M210" s="12"/>
      <c r="N210" s="123"/>
    </row>
    <row r="211" spans="1:14" s="1" customFormat="1" ht="15" hidden="1">
      <c r="A211" s="131">
        <v>214</v>
      </c>
      <c r="B211" s="18"/>
      <c r="C211" s="115"/>
      <c r="D211" s="17"/>
      <c r="E211" s="18"/>
      <c r="F211" s="93"/>
      <c r="G211" s="101"/>
      <c r="H211" s="22"/>
      <c r="I211" s="22"/>
      <c r="J211" s="16"/>
      <c r="K211" s="11"/>
      <c r="L211" s="12"/>
      <c r="M211" s="12"/>
      <c r="N211" s="123"/>
    </row>
    <row r="212" spans="1:14" s="1" customFormat="1" ht="15" hidden="1">
      <c r="A212" s="131">
        <v>215</v>
      </c>
      <c r="B212" s="18"/>
      <c r="C212" s="115"/>
      <c r="D212" s="17"/>
      <c r="E212" s="18"/>
      <c r="F212" s="93"/>
      <c r="G212" s="101"/>
      <c r="H212" s="22"/>
      <c r="I212" s="22"/>
      <c r="J212" s="16"/>
      <c r="K212" s="11"/>
      <c r="L212" s="12"/>
      <c r="M212" s="12"/>
      <c r="N212" s="123"/>
    </row>
    <row r="213" spans="1:14" s="1" customFormat="1" ht="15" hidden="1">
      <c r="A213" s="131">
        <v>216</v>
      </c>
      <c r="B213" s="18"/>
      <c r="C213" s="115"/>
      <c r="D213" s="17"/>
      <c r="E213" s="18"/>
      <c r="F213" s="93"/>
      <c r="G213" s="101"/>
      <c r="H213" s="22"/>
      <c r="I213" s="22"/>
      <c r="J213" s="16"/>
      <c r="K213" s="11"/>
      <c r="L213" s="12"/>
      <c r="M213" s="12"/>
      <c r="N213" s="123"/>
    </row>
    <row r="214" spans="1:14" s="1" customFormat="1" ht="15" hidden="1">
      <c r="A214" s="131">
        <v>217</v>
      </c>
      <c r="B214" s="18"/>
      <c r="C214" s="115"/>
      <c r="D214" s="17"/>
      <c r="E214" s="18"/>
      <c r="F214" s="96"/>
      <c r="G214" s="104"/>
      <c r="H214" s="23"/>
      <c r="I214" s="25"/>
      <c r="J214" s="19"/>
      <c r="K214" s="11"/>
      <c r="L214" s="12"/>
      <c r="M214" s="12"/>
      <c r="N214" s="123"/>
    </row>
    <row r="215" spans="1:14" s="1" customFormat="1" ht="15" hidden="1">
      <c r="A215" s="131">
        <v>218</v>
      </c>
      <c r="B215" s="18"/>
      <c r="C215" s="115"/>
      <c r="D215" s="17"/>
      <c r="E215" s="22"/>
      <c r="F215" s="97"/>
      <c r="G215" s="105"/>
      <c r="H215" s="28"/>
      <c r="I215" s="27"/>
      <c r="J215" s="20"/>
      <c r="K215" s="11"/>
      <c r="L215" s="12"/>
      <c r="M215" s="12"/>
      <c r="N215" s="123"/>
    </row>
    <row r="216" spans="1:14" s="1" customFormat="1" ht="15" hidden="1">
      <c r="A216" s="131">
        <v>219</v>
      </c>
      <c r="B216" s="18"/>
      <c r="C216" s="115"/>
      <c r="D216" s="17"/>
      <c r="E216" s="18"/>
      <c r="F216" s="95"/>
      <c r="G216" s="103"/>
      <c r="H216" s="24"/>
      <c r="I216" s="22"/>
      <c r="J216" s="16"/>
      <c r="K216" s="11"/>
      <c r="L216" s="12"/>
      <c r="M216" s="12"/>
      <c r="N216" s="123"/>
    </row>
    <row r="217" spans="1:14" s="1" customFormat="1" ht="15" hidden="1">
      <c r="A217" s="131">
        <v>220</v>
      </c>
      <c r="B217" s="18"/>
      <c r="C217" s="115"/>
      <c r="D217" s="17"/>
      <c r="E217" s="18"/>
      <c r="F217" s="93"/>
      <c r="G217" s="101"/>
      <c r="H217" s="22"/>
      <c r="I217" s="22"/>
      <c r="J217" s="16"/>
      <c r="K217" s="11"/>
      <c r="L217" s="12"/>
      <c r="M217" s="12"/>
      <c r="N217" s="123"/>
    </row>
    <row r="218" spans="1:14" s="1" customFormat="1" ht="15" hidden="1">
      <c r="A218" s="131">
        <v>221</v>
      </c>
      <c r="B218" s="18"/>
      <c r="C218" s="115"/>
      <c r="D218" s="17"/>
      <c r="E218" s="32"/>
      <c r="F218" s="96"/>
      <c r="G218" s="104"/>
      <c r="H218" s="23"/>
      <c r="I218" s="22"/>
      <c r="J218" s="16"/>
      <c r="K218" s="11"/>
      <c r="L218" s="12"/>
      <c r="M218" s="12"/>
      <c r="N218" s="123"/>
    </row>
    <row r="219" spans="1:14" s="1" customFormat="1" ht="15" hidden="1">
      <c r="A219" s="131">
        <v>222</v>
      </c>
      <c r="B219" s="18"/>
      <c r="C219" s="115"/>
      <c r="D219" s="30"/>
      <c r="E219" s="34"/>
      <c r="F219" s="98"/>
      <c r="G219" s="106"/>
      <c r="H219" s="35"/>
      <c r="I219" s="31"/>
      <c r="J219" s="16"/>
      <c r="K219" s="11"/>
      <c r="L219" s="12"/>
      <c r="M219" s="12"/>
      <c r="N219" s="123"/>
    </row>
    <row r="220" spans="1:14" s="1" customFormat="1" ht="15" hidden="1">
      <c r="A220" s="131">
        <v>223</v>
      </c>
      <c r="B220" s="18"/>
      <c r="C220" s="115"/>
      <c r="D220" s="30"/>
      <c r="E220" s="36"/>
      <c r="F220" s="94"/>
      <c r="G220" s="102"/>
      <c r="H220" s="37"/>
      <c r="I220" s="29"/>
      <c r="J220" s="19"/>
      <c r="K220" s="11"/>
      <c r="L220" s="12"/>
      <c r="M220" s="12"/>
      <c r="N220" s="123"/>
    </row>
    <row r="221" spans="1:14" s="1" customFormat="1" ht="15" hidden="1">
      <c r="A221" s="131">
        <v>224</v>
      </c>
      <c r="B221" s="18"/>
      <c r="C221" s="115"/>
      <c r="D221" s="17"/>
      <c r="E221" s="33"/>
      <c r="F221" s="95"/>
      <c r="G221" s="103"/>
      <c r="H221" s="24"/>
      <c r="I221" s="121"/>
      <c r="J221" s="20"/>
      <c r="K221" s="11"/>
      <c r="L221" s="12"/>
      <c r="M221" s="12"/>
      <c r="N221" s="123"/>
    </row>
    <row r="222" spans="1:14" s="1" customFormat="1" ht="15" hidden="1">
      <c r="A222" s="131">
        <v>225</v>
      </c>
      <c r="B222" s="18"/>
      <c r="C222" s="115"/>
      <c r="D222" s="17"/>
      <c r="E222" s="18"/>
      <c r="F222" s="93"/>
      <c r="G222" s="101"/>
      <c r="H222" s="22"/>
      <c r="I222" s="22"/>
      <c r="J222" s="16"/>
      <c r="K222" s="11"/>
      <c r="L222" s="12"/>
      <c r="M222" s="12"/>
      <c r="N222" s="123"/>
    </row>
    <row r="223" spans="1:14" s="1" customFormat="1" ht="15" hidden="1">
      <c r="A223" s="131">
        <v>226</v>
      </c>
      <c r="B223" s="18"/>
      <c r="C223" s="115"/>
      <c r="D223" s="17"/>
      <c r="E223" s="18"/>
      <c r="F223" s="93"/>
      <c r="G223" s="101"/>
      <c r="H223" s="22"/>
      <c r="I223" s="22"/>
      <c r="J223" s="16"/>
      <c r="K223" s="11"/>
      <c r="L223" s="12"/>
      <c r="M223" s="12"/>
      <c r="N223" s="123"/>
    </row>
    <row r="224" spans="1:14" s="1" customFormat="1" ht="15" hidden="1">
      <c r="A224" s="131">
        <v>227</v>
      </c>
      <c r="B224" s="18"/>
      <c r="C224" s="115"/>
      <c r="D224" s="17"/>
      <c r="E224" s="18"/>
      <c r="F224" s="93"/>
      <c r="G224" s="101"/>
      <c r="H224" s="22"/>
      <c r="I224" s="22"/>
      <c r="J224" s="16"/>
      <c r="K224" s="11"/>
      <c r="L224" s="12"/>
      <c r="M224" s="12"/>
      <c r="N224" s="123"/>
    </row>
    <row r="225" spans="1:14" s="1" customFormat="1" ht="15" hidden="1">
      <c r="A225" s="131">
        <v>228</v>
      </c>
      <c r="B225" s="18"/>
      <c r="C225" s="115"/>
      <c r="D225" s="17"/>
      <c r="E225" s="18"/>
      <c r="F225" s="93"/>
      <c r="G225" s="101"/>
      <c r="H225" s="22"/>
      <c r="I225" s="22"/>
      <c r="J225" s="16"/>
      <c r="K225" s="11"/>
      <c r="L225" s="12"/>
      <c r="M225" s="12"/>
      <c r="N225" s="123"/>
    </row>
    <row r="226" spans="1:14" s="1" customFormat="1" ht="15" hidden="1">
      <c r="A226" s="131">
        <v>229</v>
      </c>
      <c r="B226" s="18"/>
      <c r="C226" s="115"/>
      <c r="D226" s="17"/>
      <c r="E226" s="18"/>
      <c r="F226" s="94"/>
      <c r="G226" s="102"/>
      <c r="H226" s="25"/>
      <c r="I226" s="23"/>
      <c r="J226" s="19"/>
      <c r="K226" s="11"/>
      <c r="L226" s="12"/>
      <c r="M226" s="12"/>
      <c r="N226" s="123"/>
    </row>
    <row r="227" spans="1:14" s="1" customFormat="1" ht="15" hidden="1">
      <c r="A227" s="131">
        <v>230</v>
      </c>
      <c r="B227" s="18"/>
      <c r="C227" s="115"/>
      <c r="D227" s="17"/>
      <c r="E227" s="18"/>
      <c r="F227" s="95"/>
      <c r="G227" s="103"/>
      <c r="H227" s="24"/>
      <c r="I227" s="121"/>
      <c r="J227" s="20"/>
      <c r="K227" s="11"/>
      <c r="L227" s="12"/>
      <c r="M227" s="12"/>
      <c r="N227" s="123"/>
    </row>
    <row r="228" spans="1:14" s="1" customFormat="1" ht="15" hidden="1">
      <c r="A228" s="131">
        <v>231</v>
      </c>
      <c r="B228" s="18"/>
      <c r="C228" s="115"/>
      <c r="D228" s="17"/>
      <c r="E228" s="18"/>
      <c r="F228" s="93"/>
      <c r="G228" s="101"/>
      <c r="H228" s="22"/>
      <c r="I228" s="22"/>
      <c r="J228" s="16"/>
      <c r="K228" s="11"/>
      <c r="L228" s="12"/>
      <c r="M228" s="12"/>
      <c r="N228" s="123"/>
    </row>
    <row r="229" spans="1:14" s="1" customFormat="1" ht="15" hidden="1">
      <c r="A229" s="131">
        <v>232</v>
      </c>
      <c r="B229" s="18"/>
      <c r="C229" s="115"/>
      <c r="D229" s="17"/>
      <c r="E229" s="18"/>
      <c r="F229" s="93"/>
      <c r="G229" s="101"/>
      <c r="H229" s="22"/>
      <c r="I229" s="22"/>
      <c r="J229" s="16"/>
      <c r="K229" s="11"/>
      <c r="L229" s="12"/>
      <c r="M229" s="12"/>
      <c r="N229" s="123"/>
    </row>
    <row r="230" spans="1:14" s="1" customFormat="1" ht="15" hidden="1">
      <c r="A230" s="131">
        <v>233</v>
      </c>
      <c r="B230" s="18"/>
      <c r="C230" s="115"/>
      <c r="D230" s="17"/>
      <c r="E230" s="18"/>
      <c r="F230" s="93"/>
      <c r="G230" s="101"/>
      <c r="H230" s="22"/>
      <c r="I230" s="22"/>
      <c r="J230" s="16"/>
      <c r="K230" s="11"/>
      <c r="L230" s="12"/>
      <c r="M230" s="12"/>
      <c r="N230" s="123"/>
    </row>
    <row r="231" spans="1:14" s="1" customFormat="1" ht="15" hidden="1">
      <c r="A231" s="131">
        <v>234</v>
      </c>
      <c r="B231" s="18"/>
      <c r="C231" s="115"/>
      <c r="D231" s="17"/>
      <c r="E231" s="18"/>
      <c r="F231" s="93"/>
      <c r="G231" s="101"/>
      <c r="H231" s="22"/>
      <c r="I231" s="22"/>
      <c r="J231" s="16"/>
      <c r="K231" s="11"/>
      <c r="L231" s="12"/>
      <c r="M231" s="12"/>
      <c r="N231" s="123"/>
    </row>
    <row r="232" spans="1:14" s="1" customFormat="1" ht="15" hidden="1">
      <c r="A232" s="131">
        <v>235</v>
      </c>
      <c r="B232" s="18"/>
      <c r="C232" s="115"/>
      <c r="D232" s="17"/>
      <c r="E232" s="18"/>
      <c r="F232" s="94"/>
      <c r="G232" s="102"/>
      <c r="H232" s="25"/>
      <c r="I232" s="23"/>
      <c r="J232" s="19"/>
      <c r="K232" s="11"/>
      <c r="L232" s="12"/>
      <c r="M232" s="12"/>
      <c r="N232" s="123"/>
    </row>
    <row r="233" spans="1:14" s="1" customFormat="1" ht="15" hidden="1">
      <c r="A233" s="131">
        <v>236</v>
      </c>
      <c r="B233" s="18"/>
      <c r="C233" s="115"/>
      <c r="D233" s="17"/>
      <c r="E233" s="18"/>
      <c r="F233" s="95"/>
      <c r="G233" s="103"/>
      <c r="H233" s="24"/>
      <c r="I233" s="121"/>
      <c r="J233" s="20"/>
      <c r="K233" s="11"/>
      <c r="L233" s="12"/>
      <c r="M233" s="12"/>
      <c r="N233" s="123"/>
    </row>
    <row r="234" spans="1:14" s="1" customFormat="1" ht="15" hidden="1">
      <c r="A234" s="131">
        <v>237</v>
      </c>
      <c r="B234" s="18"/>
      <c r="C234" s="115"/>
      <c r="D234" s="17"/>
      <c r="E234" s="18"/>
      <c r="F234" s="93"/>
      <c r="G234" s="101"/>
      <c r="H234" s="22"/>
      <c r="I234" s="22"/>
      <c r="J234" s="16"/>
      <c r="K234" s="11"/>
      <c r="L234" s="12"/>
      <c r="M234" s="12"/>
      <c r="N234" s="123"/>
    </row>
    <row r="235" spans="1:14" s="1" customFormat="1" ht="15" hidden="1">
      <c r="A235" s="131">
        <v>238</v>
      </c>
      <c r="B235" s="18"/>
      <c r="C235" s="115"/>
      <c r="D235" s="17"/>
      <c r="E235" s="18"/>
      <c r="F235" s="93"/>
      <c r="G235" s="101"/>
      <c r="H235" s="22"/>
      <c r="I235" s="22"/>
      <c r="J235" s="16"/>
      <c r="K235" s="11"/>
      <c r="L235" s="12"/>
      <c r="M235" s="12"/>
      <c r="N235" s="123"/>
    </row>
    <row r="236" spans="1:14" s="1" customFormat="1" ht="15" hidden="1">
      <c r="A236" s="131">
        <v>239</v>
      </c>
      <c r="B236" s="18"/>
      <c r="C236" s="115"/>
      <c r="D236" s="17"/>
      <c r="E236" s="18"/>
      <c r="F236" s="94"/>
      <c r="G236" s="102"/>
      <c r="H236" s="25"/>
      <c r="I236" s="23"/>
      <c r="J236" s="19"/>
      <c r="K236" s="11"/>
      <c r="L236" s="12"/>
      <c r="M236" s="12"/>
      <c r="N236" s="123"/>
    </row>
    <row r="237" spans="1:14" s="1" customFormat="1" ht="15" hidden="1">
      <c r="A237" s="131">
        <v>240</v>
      </c>
      <c r="B237" s="18"/>
      <c r="C237" s="115"/>
      <c r="D237" s="17"/>
      <c r="E237" s="18"/>
      <c r="F237" s="95"/>
      <c r="G237" s="103"/>
      <c r="H237" s="24"/>
      <c r="I237" s="121"/>
      <c r="J237" s="20"/>
      <c r="K237" s="11"/>
      <c r="L237" s="12"/>
      <c r="M237" s="12"/>
      <c r="N237" s="123"/>
    </row>
    <row r="238" spans="1:14" s="1" customFormat="1" ht="15" hidden="1">
      <c r="A238" s="131">
        <v>241</v>
      </c>
      <c r="B238" s="18"/>
      <c r="C238" s="115"/>
      <c r="D238" s="17"/>
      <c r="E238" s="18"/>
      <c r="F238" s="93"/>
      <c r="G238" s="101"/>
      <c r="H238" s="22"/>
      <c r="I238" s="22"/>
      <c r="J238" s="16"/>
      <c r="K238" s="11"/>
      <c r="L238" s="12"/>
      <c r="M238" s="12"/>
      <c r="N238" s="123"/>
    </row>
    <row r="239" spans="1:14" s="1" customFormat="1" ht="15" hidden="1">
      <c r="A239" s="131">
        <v>242</v>
      </c>
      <c r="B239" s="18"/>
      <c r="C239" s="115"/>
      <c r="D239" s="17"/>
      <c r="E239" s="18"/>
      <c r="F239" s="93"/>
      <c r="G239" s="101"/>
      <c r="H239" s="22"/>
      <c r="I239" s="22"/>
      <c r="J239" s="16"/>
      <c r="K239" s="11"/>
      <c r="L239" s="12"/>
      <c r="M239" s="12"/>
      <c r="N239" s="123"/>
    </row>
    <row r="240" spans="1:14" s="1" customFormat="1" ht="15" hidden="1">
      <c r="A240" s="131">
        <v>243</v>
      </c>
      <c r="B240" s="18"/>
      <c r="C240" s="115"/>
      <c r="D240" s="17"/>
      <c r="E240" s="18"/>
      <c r="F240" s="93"/>
      <c r="G240" s="101"/>
      <c r="H240" s="22"/>
      <c r="I240" s="22"/>
      <c r="J240" s="16"/>
      <c r="K240" s="11"/>
      <c r="L240" s="12"/>
      <c r="M240" s="12"/>
      <c r="N240" s="123"/>
    </row>
    <row r="241" spans="1:14" s="1" customFormat="1" ht="15" hidden="1">
      <c r="A241" s="131">
        <v>244</v>
      </c>
      <c r="B241" s="18"/>
      <c r="C241" s="115"/>
      <c r="D241" s="17"/>
      <c r="E241" s="18"/>
      <c r="F241" s="93"/>
      <c r="G241" s="101"/>
      <c r="H241" s="22"/>
      <c r="I241" s="22"/>
      <c r="J241" s="16"/>
      <c r="K241" s="11"/>
      <c r="L241" s="12"/>
      <c r="M241" s="12"/>
      <c r="N241" s="123"/>
    </row>
    <row r="242" spans="1:14" s="1" customFormat="1" ht="15" hidden="1">
      <c r="A242" s="131">
        <v>245</v>
      </c>
      <c r="B242" s="18"/>
      <c r="C242" s="115"/>
      <c r="D242" s="17"/>
      <c r="E242" s="18"/>
      <c r="F242" s="94"/>
      <c r="G242" s="102"/>
      <c r="H242" s="25"/>
      <c r="I242" s="23"/>
      <c r="J242" s="19"/>
      <c r="K242" s="11"/>
      <c r="L242" s="12"/>
      <c r="M242" s="12"/>
      <c r="N242" s="123"/>
    </row>
    <row r="243" spans="1:14" s="1" customFormat="1" ht="15" hidden="1">
      <c r="A243" s="131">
        <v>246</v>
      </c>
      <c r="B243" s="18"/>
      <c r="C243" s="115"/>
      <c r="D243" s="17"/>
      <c r="E243" s="18"/>
      <c r="F243" s="95"/>
      <c r="G243" s="103"/>
      <c r="H243" s="24"/>
      <c r="I243" s="121"/>
      <c r="J243" s="20"/>
      <c r="K243" s="11"/>
      <c r="L243" s="12"/>
      <c r="M243" s="12"/>
      <c r="N243" s="123"/>
    </row>
    <row r="244" spans="1:14" s="1" customFormat="1" ht="15" hidden="1">
      <c r="A244" s="131">
        <v>247</v>
      </c>
      <c r="B244" s="18"/>
      <c r="C244" s="115"/>
      <c r="D244" s="17"/>
      <c r="E244" s="18"/>
      <c r="F244" s="93"/>
      <c r="G244" s="101"/>
      <c r="H244" s="22"/>
      <c r="I244" s="22"/>
      <c r="J244" s="16"/>
      <c r="K244" s="11"/>
      <c r="L244" s="12"/>
      <c r="M244" s="12"/>
      <c r="N244" s="123"/>
    </row>
    <row r="245" spans="1:14" s="1" customFormat="1" ht="15" hidden="1">
      <c r="A245" s="131">
        <v>248</v>
      </c>
      <c r="B245" s="18"/>
      <c r="C245" s="115"/>
      <c r="D245" s="17"/>
      <c r="E245" s="18"/>
      <c r="F245" s="93"/>
      <c r="G245" s="101"/>
      <c r="H245" s="22"/>
      <c r="I245" s="22"/>
      <c r="J245" s="16"/>
      <c r="K245" s="11"/>
      <c r="L245" s="12"/>
      <c r="M245" s="12"/>
      <c r="N245" s="123"/>
    </row>
    <row r="246" spans="1:14" s="1" customFormat="1" ht="15" hidden="1">
      <c r="A246" s="131">
        <v>249</v>
      </c>
      <c r="B246" s="18"/>
      <c r="C246" s="115"/>
      <c r="D246" s="17"/>
      <c r="E246" s="18"/>
      <c r="F246" s="94"/>
      <c r="G246" s="102"/>
      <c r="H246" s="25"/>
      <c r="I246" s="25"/>
      <c r="J246" s="19"/>
      <c r="K246" s="11"/>
      <c r="L246" s="12"/>
      <c r="M246" s="12"/>
      <c r="N246" s="123"/>
    </row>
    <row r="247" spans="1:14" s="1" customFormat="1" ht="15" hidden="1">
      <c r="A247" s="131">
        <v>250</v>
      </c>
      <c r="B247" s="18"/>
      <c r="C247" s="115"/>
      <c r="D247" s="17"/>
      <c r="E247" s="18"/>
      <c r="F247" s="95"/>
      <c r="G247" s="103"/>
      <c r="H247" s="24"/>
      <c r="I247" s="24"/>
      <c r="J247" s="20"/>
      <c r="K247" s="11"/>
      <c r="L247" s="12"/>
      <c r="M247" s="12"/>
      <c r="N247" s="123"/>
    </row>
    <row r="248" spans="1:14" s="1" customFormat="1" ht="15" hidden="1">
      <c r="A248" s="131">
        <v>251</v>
      </c>
      <c r="B248" s="18"/>
      <c r="C248" s="115"/>
      <c r="D248" s="17"/>
      <c r="E248" s="18"/>
      <c r="F248" s="93"/>
      <c r="G248" s="101"/>
      <c r="H248" s="22"/>
      <c r="I248" s="22"/>
      <c r="J248" s="16"/>
      <c r="K248" s="11"/>
      <c r="L248" s="12"/>
      <c r="M248" s="12"/>
      <c r="N248" s="123"/>
    </row>
    <row r="249" spans="1:14" s="1" customFormat="1" ht="15" hidden="1">
      <c r="A249" s="131">
        <v>252</v>
      </c>
      <c r="B249" s="18"/>
      <c r="C249" s="115"/>
      <c r="D249" s="17"/>
      <c r="E249" s="18"/>
      <c r="F249" s="93"/>
      <c r="G249" s="101"/>
      <c r="H249" s="22"/>
      <c r="I249" s="22"/>
      <c r="J249" s="16"/>
      <c r="K249" s="11"/>
      <c r="L249" s="12"/>
      <c r="M249" s="12"/>
      <c r="N249" s="123"/>
    </row>
    <row r="250" spans="1:14" s="1" customFormat="1" ht="15" hidden="1">
      <c r="A250" s="131">
        <v>253</v>
      </c>
      <c r="B250" s="18"/>
      <c r="C250" s="115"/>
      <c r="D250" s="17"/>
      <c r="E250" s="18"/>
      <c r="F250" s="93"/>
      <c r="G250" s="101"/>
      <c r="H250" s="22"/>
      <c r="I250" s="22"/>
      <c r="J250" s="16"/>
      <c r="K250" s="11"/>
      <c r="L250" s="12"/>
      <c r="M250" s="12"/>
      <c r="N250" s="123"/>
    </row>
    <row r="251" spans="1:14" s="1" customFormat="1" ht="15" hidden="1">
      <c r="A251" s="131">
        <v>254</v>
      </c>
      <c r="B251" s="18"/>
      <c r="C251" s="115"/>
      <c r="D251" s="17"/>
      <c r="E251" s="18"/>
      <c r="F251" s="96"/>
      <c r="G251" s="104"/>
      <c r="H251" s="23"/>
      <c r="I251" s="22"/>
      <c r="J251" s="16"/>
      <c r="K251" s="11"/>
      <c r="L251" s="12"/>
      <c r="M251" s="12"/>
      <c r="N251" s="123"/>
    </row>
    <row r="252" spans="1:14" s="1" customFormat="1" ht="15" hidden="1">
      <c r="A252" s="131">
        <v>255</v>
      </c>
      <c r="B252" s="18"/>
      <c r="C252" s="115"/>
      <c r="D252" s="17"/>
      <c r="E252" s="22"/>
      <c r="F252" s="97"/>
      <c r="G252" s="105"/>
      <c r="H252" s="28"/>
      <c r="I252" s="36"/>
      <c r="J252" s="19"/>
      <c r="K252" s="11"/>
      <c r="L252" s="12"/>
      <c r="M252" s="12"/>
      <c r="N252" s="123"/>
    </row>
    <row r="253" spans="1:14" s="1" customFormat="1" ht="15" hidden="1">
      <c r="A253" s="131">
        <v>256</v>
      </c>
      <c r="B253" s="18"/>
      <c r="C253" s="115"/>
      <c r="D253" s="17"/>
      <c r="E253" s="18"/>
      <c r="F253" s="95"/>
      <c r="G253" s="103"/>
      <c r="H253" s="24"/>
      <c r="I253" s="24"/>
      <c r="J253" s="20"/>
      <c r="K253" s="11"/>
      <c r="L253" s="12"/>
      <c r="M253" s="12"/>
      <c r="N253" s="123"/>
    </row>
    <row r="254" spans="1:14" s="1" customFormat="1" ht="15" hidden="1">
      <c r="A254" s="131">
        <v>257</v>
      </c>
      <c r="B254" s="18"/>
      <c r="C254" s="115"/>
      <c r="D254" s="17"/>
      <c r="E254" s="18"/>
      <c r="F254" s="93"/>
      <c r="G254" s="101"/>
      <c r="H254" s="22"/>
      <c r="I254" s="22"/>
      <c r="J254" s="16"/>
      <c r="K254" s="11"/>
      <c r="L254" s="12"/>
      <c r="M254" s="12"/>
      <c r="N254" s="123"/>
    </row>
    <row r="255" spans="1:14" s="1" customFormat="1" ht="15" hidden="1">
      <c r="A255" s="131">
        <v>258</v>
      </c>
      <c r="B255" s="18"/>
      <c r="C255" s="115"/>
      <c r="D255" s="17"/>
      <c r="E255" s="18"/>
      <c r="F255" s="93"/>
      <c r="G255" s="101"/>
      <c r="H255" s="22"/>
      <c r="I255" s="22"/>
      <c r="J255" s="16"/>
      <c r="K255" s="11"/>
      <c r="L255" s="12"/>
      <c r="M255" s="12"/>
      <c r="N255" s="123"/>
    </row>
    <row r="256" spans="1:14" s="1" customFormat="1" ht="15" hidden="1">
      <c r="A256" s="131">
        <v>259</v>
      </c>
      <c r="B256" s="18"/>
      <c r="C256" s="115"/>
      <c r="D256" s="17"/>
      <c r="E256" s="18"/>
      <c r="F256" s="96"/>
      <c r="G256" s="104"/>
      <c r="H256" s="23"/>
      <c r="I256" s="23"/>
      <c r="J256" s="19"/>
      <c r="K256" s="11"/>
      <c r="L256" s="12"/>
      <c r="M256" s="12"/>
      <c r="N256" s="123"/>
    </row>
    <row r="257" spans="1:14" s="1" customFormat="1" ht="15" hidden="1">
      <c r="A257" s="131">
        <v>260</v>
      </c>
      <c r="B257" s="18"/>
      <c r="C257" s="115"/>
      <c r="D257" s="17"/>
      <c r="E257" s="22"/>
      <c r="F257" s="97"/>
      <c r="G257" s="105"/>
      <c r="H257" s="28"/>
      <c r="I257" s="34"/>
      <c r="J257" s="20"/>
      <c r="K257" s="11"/>
      <c r="L257" s="12"/>
      <c r="M257" s="12"/>
      <c r="N257" s="123"/>
    </row>
    <row r="258" spans="1:14" s="1" customFormat="1" ht="15" hidden="1">
      <c r="A258" s="131">
        <v>261</v>
      </c>
      <c r="B258" s="18"/>
      <c r="C258" s="115"/>
      <c r="D258" s="17"/>
      <c r="E258" s="18"/>
      <c r="F258" s="95"/>
      <c r="G258" s="103"/>
      <c r="H258" s="24"/>
      <c r="I258" s="22"/>
      <c r="J258" s="16"/>
      <c r="K258" s="11"/>
      <c r="L258" s="12"/>
      <c r="M258" s="12"/>
      <c r="N258" s="123"/>
    </row>
    <row r="259" spans="1:14" s="1" customFormat="1" ht="15" hidden="1">
      <c r="A259" s="131">
        <v>262</v>
      </c>
      <c r="B259" s="18"/>
      <c r="C259" s="115"/>
      <c r="D259" s="17"/>
      <c r="E259" s="18"/>
      <c r="F259" s="93"/>
      <c r="G259" s="101"/>
      <c r="H259" s="22"/>
      <c r="I259" s="22"/>
      <c r="J259" s="16"/>
      <c r="K259" s="11"/>
      <c r="L259" s="12"/>
      <c r="M259" s="12"/>
      <c r="N259" s="123"/>
    </row>
    <row r="260" spans="1:14" s="1" customFormat="1" ht="15" hidden="1">
      <c r="A260" s="131">
        <v>263</v>
      </c>
      <c r="B260" s="18"/>
      <c r="C260" s="115"/>
      <c r="D260" s="17"/>
      <c r="E260" s="18"/>
      <c r="F260" s="93"/>
      <c r="G260" s="101"/>
      <c r="H260" s="22"/>
      <c r="I260" s="22"/>
      <c r="J260" s="16"/>
      <c r="K260" s="11"/>
      <c r="L260" s="12"/>
      <c r="M260" s="12"/>
      <c r="N260" s="123"/>
    </row>
    <row r="261" spans="1:14" s="1" customFormat="1" ht="15" hidden="1">
      <c r="A261" s="131">
        <v>264</v>
      </c>
      <c r="B261" s="18"/>
      <c r="C261" s="115"/>
      <c r="D261" s="17"/>
      <c r="E261" s="18"/>
      <c r="F261" s="93"/>
      <c r="G261" s="101"/>
      <c r="H261" s="22"/>
      <c r="I261" s="22"/>
      <c r="J261" s="16"/>
      <c r="K261" s="11"/>
      <c r="L261" s="12"/>
      <c r="M261" s="12"/>
      <c r="N261" s="123"/>
    </row>
    <row r="262" spans="1:14" s="1" customFormat="1" ht="15" hidden="1">
      <c r="A262" s="131">
        <v>265</v>
      </c>
      <c r="B262" s="18"/>
      <c r="C262" s="115"/>
      <c r="D262" s="17"/>
      <c r="E262" s="18"/>
      <c r="F262" s="94"/>
      <c r="G262" s="102"/>
      <c r="H262" s="25"/>
      <c r="I262" s="23"/>
      <c r="J262" s="19"/>
      <c r="K262" s="11"/>
      <c r="L262" s="12"/>
      <c r="M262" s="12"/>
      <c r="N262" s="123"/>
    </row>
    <row r="263" spans="1:14" s="1" customFormat="1" ht="15" hidden="1">
      <c r="A263" s="131">
        <v>266</v>
      </c>
      <c r="B263" s="18"/>
      <c r="C263" s="115"/>
      <c r="D263" s="17"/>
      <c r="E263" s="18"/>
      <c r="F263" s="95"/>
      <c r="G263" s="103"/>
      <c r="H263" s="24"/>
      <c r="I263" s="121"/>
      <c r="J263" s="20"/>
      <c r="K263" s="11"/>
      <c r="L263" s="12"/>
      <c r="M263" s="12"/>
      <c r="N263" s="123"/>
    </row>
    <row r="264" spans="1:14" s="1" customFormat="1" ht="15" hidden="1">
      <c r="A264" s="131">
        <v>267</v>
      </c>
      <c r="B264" s="18"/>
      <c r="C264" s="115"/>
      <c r="D264" s="17"/>
      <c r="E264" s="18"/>
      <c r="F264" s="93"/>
      <c r="G264" s="101"/>
      <c r="H264" s="22"/>
      <c r="I264" s="22"/>
      <c r="J264" s="16"/>
      <c r="K264" s="11"/>
      <c r="L264" s="12"/>
      <c r="M264" s="12"/>
      <c r="N264" s="123"/>
    </row>
    <row r="265" spans="1:14" s="1" customFormat="1" ht="15" hidden="1">
      <c r="A265" s="131">
        <v>268</v>
      </c>
      <c r="B265" s="18"/>
      <c r="C265" s="115"/>
      <c r="D265" s="17"/>
      <c r="E265" s="18"/>
      <c r="F265" s="93"/>
      <c r="G265" s="101"/>
      <c r="H265" s="22"/>
      <c r="I265" s="22"/>
      <c r="J265" s="16"/>
      <c r="K265" s="11"/>
      <c r="L265" s="12"/>
      <c r="M265" s="12"/>
      <c r="N265" s="123"/>
    </row>
    <row r="266" spans="1:14" s="1" customFormat="1" ht="15" hidden="1">
      <c r="A266" s="131">
        <v>269</v>
      </c>
      <c r="B266" s="18"/>
      <c r="C266" s="115"/>
      <c r="D266" s="17"/>
      <c r="E266" s="18"/>
      <c r="F266" s="96"/>
      <c r="G266" s="104"/>
      <c r="H266" s="23"/>
      <c r="I266" s="23"/>
      <c r="J266" s="19"/>
      <c r="K266" s="11"/>
      <c r="L266" s="12"/>
      <c r="M266" s="12"/>
      <c r="N266" s="123"/>
    </row>
    <row r="267" spans="1:14" s="1" customFormat="1" ht="15" hidden="1">
      <c r="A267" s="131">
        <v>270</v>
      </c>
      <c r="B267" s="18"/>
      <c r="C267" s="115"/>
      <c r="D267" s="17"/>
      <c r="E267" s="22"/>
      <c r="F267" s="97"/>
      <c r="G267" s="105"/>
      <c r="H267" s="28"/>
      <c r="I267" s="34"/>
      <c r="J267" s="20"/>
      <c r="K267" s="11"/>
      <c r="L267" s="12"/>
      <c r="M267" s="12"/>
      <c r="N267" s="123"/>
    </row>
    <row r="268" spans="1:14" s="1" customFormat="1" ht="15" hidden="1">
      <c r="A268" s="131">
        <v>271</v>
      </c>
      <c r="B268" s="18"/>
      <c r="C268" s="115"/>
      <c r="D268" s="17"/>
      <c r="E268" s="18"/>
      <c r="F268" s="95"/>
      <c r="G268" s="103"/>
      <c r="H268" s="24"/>
      <c r="I268" s="22"/>
      <c r="J268" s="16"/>
      <c r="K268" s="11"/>
      <c r="L268" s="12"/>
      <c r="M268" s="12"/>
      <c r="N268" s="123"/>
    </row>
    <row r="269" spans="1:14" s="1" customFormat="1" ht="15" hidden="1">
      <c r="A269" s="131">
        <v>272</v>
      </c>
      <c r="B269" s="18"/>
      <c r="C269" s="115"/>
      <c r="D269" s="17"/>
      <c r="E269" s="18"/>
      <c r="F269" s="93"/>
      <c r="G269" s="101"/>
      <c r="H269" s="22"/>
      <c r="I269" s="22"/>
      <c r="J269" s="16"/>
      <c r="K269" s="11"/>
      <c r="L269" s="12"/>
      <c r="M269" s="12"/>
      <c r="N269" s="123"/>
    </row>
    <row r="270" spans="1:14" s="1" customFormat="1" ht="15" hidden="1">
      <c r="A270" s="131">
        <v>273</v>
      </c>
      <c r="B270" s="18"/>
      <c r="C270" s="115"/>
      <c r="D270" s="17"/>
      <c r="E270" s="18"/>
      <c r="F270" s="93"/>
      <c r="G270" s="101"/>
      <c r="H270" s="22"/>
      <c r="I270" s="22"/>
      <c r="J270" s="16"/>
      <c r="K270" s="11"/>
      <c r="L270" s="12"/>
      <c r="M270" s="12"/>
      <c r="N270" s="123"/>
    </row>
    <row r="271" spans="1:14" s="1" customFormat="1" ht="15" hidden="1">
      <c r="A271" s="131">
        <v>274</v>
      </c>
      <c r="B271" s="18"/>
      <c r="C271" s="115"/>
      <c r="D271" s="17"/>
      <c r="E271" s="18"/>
      <c r="F271" s="93"/>
      <c r="G271" s="101"/>
      <c r="H271" s="22"/>
      <c r="I271" s="22"/>
      <c r="J271" s="16"/>
      <c r="K271" s="11"/>
      <c r="L271" s="12"/>
      <c r="M271" s="12"/>
      <c r="N271" s="123"/>
    </row>
    <row r="272" spans="1:14" s="1" customFormat="1" ht="15" hidden="1">
      <c r="A272" s="131">
        <v>275</v>
      </c>
      <c r="B272" s="18"/>
      <c r="C272" s="115"/>
      <c r="D272" s="17"/>
      <c r="E272" s="18"/>
      <c r="F272" s="96"/>
      <c r="G272" s="104"/>
      <c r="H272" s="23"/>
      <c r="I272" s="25"/>
      <c r="J272" s="19"/>
      <c r="K272" s="11"/>
      <c r="L272" s="12"/>
      <c r="M272" s="12"/>
      <c r="N272" s="123"/>
    </row>
    <row r="273" spans="1:14" s="1" customFormat="1" ht="15" hidden="1">
      <c r="A273" s="131">
        <v>276</v>
      </c>
      <c r="B273" s="18"/>
      <c r="C273" s="115"/>
      <c r="D273" s="17"/>
      <c r="E273" s="22"/>
      <c r="F273" s="97"/>
      <c r="G273" s="105"/>
      <c r="H273" s="28"/>
      <c r="I273" s="27"/>
      <c r="J273" s="20"/>
      <c r="K273" s="11"/>
      <c r="L273" s="12"/>
      <c r="M273" s="12"/>
      <c r="N273" s="123"/>
    </row>
    <row r="274" spans="1:14" s="1" customFormat="1" ht="15" hidden="1">
      <c r="A274" s="131">
        <v>277</v>
      </c>
      <c r="B274" s="18"/>
      <c r="C274" s="115"/>
      <c r="D274" s="17"/>
      <c r="E274" s="18"/>
      <c r="F274" s="95"/>
      <c r="G274" s="103"/>
      <c r="H274" s="24"/>
      <c r="I274" s="22"/>
      <c r="J274" s="16"/>
      <c r="K274" s="11"/>
      <c r="L274" s="12"/>
      <c r="M274" s="12"/>
      <c r="N274" s="123"/>
    </row>
    <row r="275" spans="1:14" s="1" customFormat="1" ht="15" hidden="1">
      <c r="A275" s="131">
        <v>278</v>
      </c>
      <c r="B275" s="18"/>
      <c r="C275" s="115"/>
      <c r="D275" s="17"/>
      <c r="E275" s="18"/>
      <c r="F275" s="93"/>
      <c r="G275" s="101"/>
      <c r="H275" s="22"/>
      <c r="I275" s="22"/>
      <c r="J275" s="16"/>
      <c r="K275" s="11"/>
      <c r="L275" s="12"/>
      <c r="M275" s="12"/>
      <c r="N275" s="123"/>
    </row>
    <row r="276" spans="1:14" s="1" customFormat="1" ht="15" hidden="1">
      <c r="A276" s="131">
        <v>279</v>
      </c>
      <c r="B276" s="18"/>
      <c r="C276" s="115"/>
      <c r="D276" s="17"/>
      <c r="E276" s="18"/>
      <c r="F276" s="94"/>
      <c r="G276" s="102"/>
      <c r="H276" s="25"/>
      <c r="I276" s="23"/>
      <c r="J276" s="19"/>
      <c r="K276" s="11"/>
      <c r="L276" s="12"/>
      <c r="M276" s="12"/>
      <c r="N276" s="123"/>
    </row>
    <row r="277" spans="1:14" s="1" customFormat="1" ht="15" hidden="1">
      <c r="A277" s="131">
        <v>280</v>
      </c>
      <c r="B277" s="18"/>
      <c r="C277" s="115"/>
      <c r="D277" s="17"/>
      <c r="E277" s="18"/>
      <c r="F277" s="95"/>
      <c r="G277" s="103"/>
      <c r="H277" s="24"/>
      <c r="I277" s="121"/>
      <c r="J277" s="20"/>
      <c r="K277" s="11"/>
      <c r="L277" s="12"/>
      <c r="M277" s="12"/>
      <c r="N277" s="123"/>
    </row>
    <row r="278" spans="1:14" s="1" customFormat="1" ht="15" hidden="1">
      <c r="A278" s="131">
        <v>281</v>
      </c>
      <c r="B278" s="18"/>
      <c r="C278" s="115"/>
      <c r="D278" s="17"/>
      <c r="E278" s="18"/>
      <c r="F278" s="93"/>
      <c r="G278" s="101"/>
      <c r="H278" s="22"/>
      <c r="I278" s="22"/>
      <c r="J278" s="16"/>
      <c r="K278" s="11"/>
      <c r="L278" s="12"/>
      <c r="M278" s="12"/>
      <c r="N278" s="123"/>
    </row>
    <row r="279" spans="1:14" s="1" customFormat="1" ht="15" hidden="1">
      <c r="A279" s="131">
        <v>282</v>
      </c>
      <c r="B279" s="18"/>
      <c r="C279" s="115"/>
      <c r="D279" s="17"/>
      <c r="E279" s="18"/>
      <c r="F279" s="93"/>
      <c r="G279" s="101"/>
      <c r="H279" s="22"/>
      <c r="I279" s="22"/>
      <c r="J279" s="16"/>
      <c r="K279" s="11"/>
      <c r="L279" s="12"/>
      <c r="M279" s="12"/>
      <c r="N279" s="123"/>
    </row>
    <row r="280" spans="1:14" s="1" customFormat="1" ht="15" hidden="1">
      <c r="A280" s="131">
        <v>283</v>
      </c>
      <c r="B280" s="18"/>
      <c r="C280" s="115"/>
      <c r="D280" s="17"/>
      <c r="E280" s="18"/>
      <c r="F280" s="93"/>
      <c r="G280" s="101"/>
      <c r="H280" s="22"/>
      <c r="I280" s="22"/>
      <c r="J280" s="16"/>
      <c r="K280" s="11"/>
      <c r="L280" s="12"/>
      <c r="M280" s="12"/>
      <c r="N280" s="123"/>
    </row>
    <row r="281" spans="1:14" s="1" customFormat="1" ht="15" hidden="1">
      <c r="A281" s="131">
        <v>284</v>
      </c>
      <c r="B281" s="18"/>
      <c r="C281" s="115"/>
      <c r="D281" s="17"/>
      <c r="E281" s="18"/>
      <c r="F281" s="93"/>
      <c r="G281" s="101"/>
      <c r="H281" s="22"/>
      <c r="I281" s="22"/>
      <c r="J281" s="16"/>
      <c r="K281" s="11"/>
      <c r="L281" s="12"/>
      <c r="M281" s="12"/>
      <c r="N281" s="123"/>
    </row>
    <row r="282" spans="1:14" s="1" customFormat="1" ht="15" hidden="1">
      <c r="A282" s="131">
        <v>285</v>
      </c>
      <c r="B282" s="18"/>
      <c r="C282" s="115"/>
      <c r="D282" s="17"/>
      <c r="E282" s="18"/>
      <c r="F282" s="94"/>
      <c r="G282" s="102"/>
      <c r="H282" s="26"/>
      <c r="I282" s="26"/>
      <c r="J282" s="19"/>
      <c r="K282" s="11"/>
      <c r="L282" s="12"/>
      <c r="M282" s="12"/>
      <c r="N282" s="123"/>
    </row>
    <row r="283" spans="1:14" s="1" customFormat="1" ht="15" hidden="1">
      <c r="A283" s="131">
        <v>286</v>
      </c>
      <c r="B283" s="18"/>
      <c r="C283" s="115"/>
      <c r="D283" s="17"/>
      <c r="E283" s="18"/>
      <c r="F283" s="95"/>
      <c r="G283" s="103"/>
      <c r="H283" s="24"/>
      <c r="I283" s="24"/>
      <c r="J283" s="20"/>
      <c r="K283" s="11"/>
      <c r="L283" s="12"/>
      <c r="M283" s="12"/>
      <c r="N283" s="123"/>
    </row>
    <row r="284" spans="1:14" s="1" customFormat="1" ht="15" hidden="1">
      <c r="A284" s="131">
        <v>287</v>
      </c>
      <c r="B284" s="18"/>
      <c r="C284" s="115"/>
      <c r="D284" s="17"/>
      <c r="E284" s="18"/>
      <c r="F284" s="93"/>
      <c r="G284" s="101"/>
      <c r="H284" s="22"/>
      <c r="I284" s="22"/>
      <c r="J284" s="16"/>
      <c r="K284" s="11"/>
      <c r="L284" s="12"/>
      <c r="M284" s="12"/>
      <c r="N284" s="123"/>
    </row>
    <row r="285" spans="1:14" s="1" customFormat="1" ht="15" hidden="1">
      <c r="A285" s="131">
        <v>288</v>
      </c>
      <c r="B285" s="18"/>
      <c r="C285" s="115"/>
      <c r="D285" s="17"/>
      <c r="E285" s="18"/>
      <c r="F285" s="93"/>
      <c r="G285" s="101"/>
      <c r="H285" s="22"/>
      <c r="I285" s="22"/>
      <c r="J285" s="16"/>
      <c r="K285" s="11"/>
      <c r="L285" s="12"/>
      <c r="M285" s="12"/>
      <c r="N285" s="123"/>
    </row>
    <row r="286" spans="1:14" s="1" customFormat="1" ht="15" hidden="1">
      <c r="A286" s="131">
        <v>289</v>
      </c>
      <c r="B286" s="18"/>
      <c r="C286" s="115"/>
      <c r="D286" s="17"/>
      <c r="E286" s="18"/>
      <c r="F286" s="94"/>
      <c r="G286" s="102"/>
      <c r="H286" s="25"/>
      <c r="I286" s="25"/>
      <c r="J286" s="19"/>
      <c r="K286" s="11"/>
      <c r="L286" s="12"/>
      <c r="M286" s="12"/>
      <c r="N286" s="123"/>
    </row>
    <row r="287" spans="1:14" s="1" customFormat="1" ht="15" hidden="1">
      <c r="A287" s="131">
        <v>290</v>
      </c>
      <c r="B287" s="18"/>
      <c r="C287" s="115"/>
      <c r="D287" s="17"/>
      <c r="E287" s="18"/>
      <c r="F287" s="95"/>
      <c r="G287" s="103"/>
      <c r="H287" s="24"/>
      <c r="I287" s="24"/>
      <c r="J287" s="20"/>
      <c r="K287" s="11"/>
      <c r="L287" s="12"/>
      <c r="M287" s="12"/>
      <c r="N287" s="123"/>
    </row>
    <row r="288" spans="1:14" s="1" customFormat="1" ht="15" hidden="1">
      <c r="A288" s="131">
        <v>291</v>
      </c>
      <c r="B288" s="18"/>
      <c r="C288" s="115"/>
      <c r="D288" s="17"/>
      <c r="E288" s="18"/>
      <c r="F288" s="93"/>
      <c r="G288" s="101"/>
      <c r="H288" s="22"/>
      <c r="I288" s="22"/>
      <c r="J288" s="16"/>
      <c r="K288" s="11"/>
      <c r="L288" s="12"/>
      <c r="M288" s="12"/>
      <c r="N288" s="123"/>
    </row>
    <row r="289" spans="1:14" s="1" customFormat="1" ht="15" hidden="1">
      <c r="A289" s="131">
        <v>292</v>
      </c>
      <c r="B289" s="18"/>
      <c r="C289" s="115"/>
      <c r="D289" s="17"/>
      <c r="E289" s="18"/>
      <c r="F289" s="93"/>
      <c r="G289" s="101"/>
      <c r="H289" s="22"/>
      <c r="I289" s="22"/>
      <c r="J289" s="16"/>
      <c r="K289" s="11"/>
      <c r="L289" s="12"/>
      <c r="M289" s="12"/>
      <c r="N289" s="123"/>
    </row>
    <row r="290" spans="1:14" s="1" customFormat="1" ht="15" hidden="1">
      <c r="A290" s="131">
        <v>293</v>
      </c>
      <c r="B290" s="18"/>
      <c r="C290" s="115"/>
      <c r="D290" s="17"/>
      <c r="E290" s="18"/>
      <c r="F290" s="93"/>
      <c r="G290" s="101"/>
      <c r="H290" s="22"/>
      <c r="I290" s="22"/>
      <c r="J290" s="16"/>
      <c r="K290" s="11"/>
      <c r="L290" s="12"/>
      <c r="M290" s="12"/>
      <c r="N290" s="123"/>
    </row>
    <row r="291" spans="1:14" s="1" customFormat="1" ht="15" hidden="1">
      <c r="A291" s="131">
        <v>294</v>
      </c>
      <c r="B291" s="18"/>
      <c r="C291" s="115"/>
      <c r="D291" s="17"/>
      <c r="E291" s="18"/>
      <c r="F291" s="93"/>
      <c r="G291" s="101"/>
      <c r="H291" s="22"/>
      <c r="I291" s="22"/>
      <c r="J291" s="16"/>
      <c r="K291" s="11"/>
      <c r="L291" s="12"/>
      <c r="M291" s="12"/>
      <c r="N291" s="123"/>
    </row>
    <row r="292" spans="1:14" s="1" customFormat="1" ht="15" hidden="1">
      <c r="A292" s="131">
        <v>295</v>
      </c>
      <c r="B292" s="18"/>
      <c r="C292" s="115"/>
      <c r="D292" s="17"/>
      <c r="E292" s="18"/>
      <c r="F292" s="99"/>
      <c r="G292" s="102"/>
      <c r="H292" s="25"/>
      <c r="I292" s="25"/>
      <c r="J292" s="19"/>
      <c r="K292" s="11"/>
      <c r="L292" s="12"/>
      <c r="M292" s="12"/>
      <c r="N292" s="123"/>
    </row>
    <row r="293" spans="1:14" s="1" customFormat="1" ht="15" hidden="1">
      <c r="A293" s="131">
        <v>296</v>
      </c>
      <c r="B293" s="18"/>
      <c r="C293" s="115"/>
      <c r="D293" s="17"/>
      <c r="E293" s="18"/>
      <c r="F293" s="95"/>
      <c r="G293" s="103"/>
      <c r="H293" s="24"/>
      <c r="I293" s="24"/>
      <c r="J293" s="20"/>
      <c r="K293" s="11"/>
      <c r="L293" s="12"/>
      <c r="M293" s="12"/>
      <c r="N293" s="123"/>
    </row>
    <row r="294" spans="1:14" s="1" customFormat="1" ht="15" hidden="1">
      <c r="A294" s="131">
        <v>297</v>
      </c>
      <c r="B294" s="18"/>
      <c r="C294" s="115"/>
      <c r="D294" s="17"/>
      <c r="E294" s="18"/>
      <c r="F294" s="93"/>
      <c r="G294" s="101"/>
      <c r="H294" s="22"/>
      <c r="I294" s="22"/>
      <c r="J294" s="16"/>
      <c r="K294" s="11"/>
      <c r="L294" s="12"/>
      <c r="M294" s="12"/>
      <c r="N294" s="123"/>
    </row>
    <row r="295" spans="1:14" s="1" customFormat="1" ht="15" hidden="1">
      <c r="A295" s="131">
        <v>298</v>
      </c>
      <c r="B295" s="18"/>
      <c r="C295" s="115"/>
      <c r="D295" s="17"/>
      <c r="E295" s="18"/>
      <c r="F295" s="93"/>
      <c r="G295" s="101"/>
      <c r="H295" s="22"/>
      <c r="I295" s="22"/>
      <c r="J295" s="16"/>
      <c r="K295" s="11"/>
      <c r="L295" s="12"/>
      <c r="M295" s="12"/>
      <c r="N295" s="123"/>
    </row>
    <row r="296" spans="1:14" s="1" customFormat="1" ht="15" hidden="1">
      <c r="A296" s="131">
        <v>299</v>
      </c>
      <c r="B296" s="18"/>
      <c r="C296" s="115"/>
      <c r="D296" s="17"/>
      <c r="E296" s="18"/>
      <c r="F296" s="94"/>
      <c r="G296" s="102"/>
      <c r="H296" s="25"/>
      <c r="I296" s="23"/>
      <c r="J296" s="19"/>
      <c r="K296" s="11"/>
      <c r="L296" s="12"/>
      <c r="M296" s="12"/>
      <c r="N296" s="123"/>
    </row>
    <row r="297" spans="1:14" s="1" customFormat="1" ht="15">
      <c r="A297" s="231"/>
      <c r="B297" s="226"/>
      <c r="C297" s="227"/>
      <c r="D297" s="228"/>
      <c r="E297" s="228"/>
      <c r="F297" s="228"/>
      <c r="G297" s="229"/>
      <c r="H297" s="24"/>
      <c r="I297" s="135"/>
      <c r="J297" s="136" t="s">
        <v>30</v>
      </c>
      <c r="K297" s="125">
        <f>SUM(K3:K296)</f>
        <v>0</v>
      </c>
      <c r="L297" s="133">
        <f>SUM(L3:L296)</f>
        <v>0</v>
      </c>
      <c r="M297" s="12">
        <f>SUM(M3:M296)</f>
        <v>0</v>
      </c>
      <c r="N297" s="132">
        <f>SUM(N3:N296)</f>
        <v>0</v>
      </c>
    </row>
    <row r="298" spans="1:15" s="5" customFormat="1" ht="11.25" customHeight="1">
      <c r="A298" s="232"/>
      <c r="B298" s="225"/>
      <c r="C298" s="147"/>
      <c r="D298" s="6"/>
      <c r="E298" s="6"/>
      <c r="F298" s="6"/>
      <c r="G298" s="107"/>
      <c r="H298" s="6"/>
      <c r="I298" s="6"/>
      <c r="J298" s="137"/>
      <c r="K298" s="137"/>
      <c r="L298" s="137"/>
      <c r="M298" s="137"/>
      <c r="N298" s="137"/>
      <c r="O298" s="141"/>
    </row>
    <row r="299" spans="1:10" s="4" customFormat="1" ht="11.25" customHeight="1" hidden="1" thickBot="1">
      <c r="A299" s="233"/>
      <c r="B299" s="3"/>
      <c r="C299" s="148"/>
      <c r="D299" s="7"/>
      <c r="E299" s="6"/>
      <c r="F299" s="6"/>
      <c r="G299" s="107"/>
      <c r="H299" s="6"/>
      <c r="I299" s="6"/>
      <c r="J299" s="8"/>
    </row>
    <row r="300" spans="1:10" s="4" customFormat="1" ht="11.25" customHeight="1" hidden="1" thickBot="1">
      <c r="A300" s="233"/>
      <c r="B300" s="3"/>
      <c r="C300" s="148"/>
      <c r="D300" s="7"/>
      <c r="E300" s="6"/>
      <c r="F300" s="6"/>
      <c r="G300" s="107"/>
      <c r="H300" s="6"/>
      <c r="I300" s="6"/>
      <c r="J300" s="8"/>
    </row>
    <row r="301" spans="1:10" s="4" customFormat="1" ht="11.25" hidden="1" thickBot="1">
      <c r="A301" s="233"/>
      <c r="B301" s="3"/>
      <c r="C301" s="148"/>
      <c r="D301" s="9"/>
      <c r="E301" s="10"/>
      <c r="F301" s="10"/>
      <c r="G301" s="108"/>
      <c r="H301" s="10"/>
      <c r="I301" s="10"/>
      <c r="J301" s="8"/>
    </row>
    <row r="302" spans="1:14" ht="15">
      <c r="A302" s="234"/>
      <c r="J302" s="138"/>
      <c r="K302" s="140"/>
      <c r="L302" s="140"/>
      <c r="M302" s="140"/>
      <c r="N302" s="144"/>
    </row>
    <row r="303" spans="1:14" ht="15">
      <c r="A303" s="234"/>
      <c r="J303" s="139"/>
      <c r="K303" s="143"/>
      <c r="L303" s="143"/>
      <c r="M303" s="143"/>
      <c r="N303" s="142"/>
    </row>
    <row r="304" spans="1:14" ht="15">
      <c r="A304" s="234"/>
      <c r="J304" s="126" t="s">
        <v>31</v>
      </c>
      <c r="K304" s="124">
        <f>32-SUM(K3:K296)</f>
        <v>32</v>
      </c>
      <c r="L304" s="128">
        <f>32-SUM(L3:L296)</f>
        <v>32</v>
      </c>
      <c r="M304" s="128">
        <f>32-SUM(M3:M296)</f>
        <v>32</v>
      </c>
      <c r="N304" s="127">
        <f>16-SUM(N3:N296)</f>
        <v>16</v>
      </c>
    </row>
    <row r="305" spans="1:14" ht="15.75" thickBot="1">
      <c r="A305" s="234"/>
      <c r="J305" s="129" t="s">
        <v>32</v>
      </c>
      <c r="K305" s="202">
        <f>+K297/(K304+K297)</f>
        <v>0</v>
      </c>
      <c r="L305" s="203">
        <f>+L297/(L304+L297)</f>
        <v>0</v>
      </c>
      <c r="M305" s="203">
        <f>+M297/(M304+M297)</f>
        <v>0</v>
      </c>
      <c r="N305" s="204">
        <f>+N297/(N304+N297)</f>
        <v>0</v>
      </c>
    </row>
    <row r="306" ht="12.75">
      <c r="A306" s="234"/>
    </row>
    <row r="307" ht="12.75">
      <c r="A307" s="234"/>
    </row>
    <row r="308" ht="12.75">
      <c r="A308" s="234"/>
    </row>
    <row r="309" ht="12.75">
      <c r="A309" s="234"/>
    </row>
    <row r="310" ht="12.75">
      <c r="A310" s="234"/>
    </row>
    <row r="311" ht="12.75">
      <c r="A311" s="234"/>
    </row>
    <row r="312" ht="12.75">
      <c r="A312" s="234"/>
    </row>
    <row r="313" ht="12.75">
      <c r="A313" s="234"/>
    </row>
    <row r="314" spans="1:6" ht="12.75">
      <c r="A314" s="234"/>
      <c r="F314" s="134" t="s">
        <v>33</v>
      </c>
    </row>
    <row r="315" ht="12.75">
      <c r="A315" s="234"/>
    </row>
    <row r="316" ht="12.75">
      <c r="A316" s="234"/>
    </row>
    <row r="317" ht="12.75">
      <c r="A317" s="234"/>
    </row>
    <row r="318" ht="12.75">
      <c r="A318" s="234"/>
    </row>
    <row r="319" ht="12.75">
      <c r="A319" s="234"/>
    </row>
    <row r="320" ht="12.75">
      <c r="A320" s="234"/>
    </row>
    <row r="321" ht="12.75">
      <c r="A321" s="234"/>
    </row>
    <row r="322" ht="12.75">
      <c r="A322" s="234"/>
    </row>
    <row r="323" ht="12.75">
      <c r="A323" s="234"/>
    </row>
    <row r="324" ht="12.75">
      <c r="A324" s="234"/>
    </row>
    <row r="325" ht="12.75">
      <c r="A325" s="234"/>
    </row>
    <row r="326" ht="12.75">
      <c r="A326" s="234"/>
    </row>
    <row r="327" ht="12.75">
      <c r="A327" s="234"/>
    </row>
    <row r="328" ht="12.75">
      <c r="A328" s="234"/>
    </row>
    <row r="329" ht="12.75">
      <c r="A329" s="234"/>
    </row>
    <row r="330" ht="12.75">
      <c r="A330" s="234"/>
    </row>
    <row r="331" ht="12.75">
      <c r="A331" s="234"/>
    </row>
    <row r="332" ht="12.75">
      <c r="A332" s="234"/>
    </row>
    <row r="333" ht="12.75">
      <c r="A333" s="234"/>
    </row>
    <row r="334" ht="12.75">
      <c r="A334" s="234"/>
    </row>
    <row r="335" ht="12.75">
      <c r="A335" s="234"/>
    </row>
    <row r="336" ht="12.75">
      <c r="A336" s="234"/>
    </row>
    <row r="337" ht="12.75">
      <c r="A337" s="234"/>
    </row>
    <row r="338" ht="12.75">
      <c r="A338" s="234"/>
    </row>
    <row r="339" ht="12.75">
      <c r="A339" s="234"/>
    </row>
    <row r="340" ht="12.75">
      <c r="A340" s="234"/>
    </row>
    <row r="341" ht="12.75">
      <c r="A341" s="234"/>
    </row>
    <row r="342" ht="12.75">
      <c r="A342" s="234"/>
    </row>
    <row r="343" ht="12.75">
      <c r="A343" s="234"/>
    </row>
    <row r="344" ht="12.75">
      <c r="A344" s="234"/>
    </row>
    <row r="345" ht="12.75">
      <c r="A345" s="234"/>
    </row>
    <row r="346" ht="12.75">
      <c r="A346" s="234"/>
    </row>
    <row r="347" ht="12.75">
      <c r="A347" s="234"/>
    </row>
    <row r="348" ht="12.75">
      <c r="A348" s="234"/>
    </row>
    <row r="349" ht="12.75">
      <c r="A349" s="234"/>
    </row>
    <row r="350" ht="12.75">
      <c r="A350" s="234"/>
    </row>
    <row r="351" ht="12.75">
      <c r="A351" s="234"/>
    </row>
    <row r="352" ht="12.75">
      <c r="A352" s="234"/>
    </row>
    <row r="353" ht="12.75">
      <c r="A353" s="234"/>
    </row>
    <row r="354" ht="12.75">
      <c r="A354" s="234"/>
    </row>
    <row r="355" ht="12.75">
      <c r="A355" s="234"/>
    </row>
    <row r="356" ht="12.75">
      <c r="A356" s="234"/>
    </row>
    <row r="357" ht="12.75">
      <c r="A357" s="234"/>
    </row>
    <row r="358" ht="12.75">
      <c r="A358" s="234"/>
    </row>
    <row r="359" ht="12.75">
      <c r="A359" s="234"/>
    </row>
    <row r="360" ht="12.75">
      <c r="A360" s="234"/>
    </row>
    <row r="361" ht="12.75">
      <c r="A361" s="234"/>
    </row>
    <row r="362" ht="12.75">
      <c r="A362" s="234"/>
    </row>
    <row r="363" ht="12.75">
      <c r="A363" s="234"/>
    </row>
    <row r="364" ht="12.75">
      <c r="A364" s="234"/>
    </row>
    <row r="365" ht="12.75">
      <c r="A365" s="234"/>
    </row>
    <row r="366" ht="12.75">
      <c r="A366" s="234"/>
    </row>
    <row r="367" ht="12.75">
      <c r="A367" s="234"/>
    </row>
    <row r="368" ht="12.75">
      <c r="A368" s="234"/>
    </row>
    <row r="369" ht="12.75">
      <c r="A369" s="234"/>
    </row>
    <row r="370" ht="12.75">
      <c r="A370" s="234"/>
    </row>
    <row r="371" ht="12.75">
      <c r="A371" s="234"/>
    </row>
    <row r="372" ht="12.75">
      <c r="A372" s="234"/>
    </row>
    <row r="373" ht="12.75">
      <c r="A373" s="234"/>
    </row>
    <row r="374" ht="12.75">
      <c r="A374" s="234"/>
    </row>
    <row r="375" ht="12.75">
      <c r="A375" s="234"/>
    </row>
    <row r="376" ht="12.75">
      <c r="A376" s="234"/>
    </row>
    <row r="377" ht="12.75">
      <c r="A377" s="234"/>
    </row>
    <row r="378" ht="12.75">
      <c r="A378" s="234"/>
    </row>
    <row r="379" ht="12.75">
      <c r="A379" s="234"/>
    </row>
    <row r="380" ht="12.75">
      <c r="A380" s="234"/>
    </row>
    <row r="381" ht="12.75">
      <c r="A381" s="234"/>
    </row>
    <row r="382" ht="12.75">
      <c r="A382" s="234"/>
    </row>
    <row r="383" ht="12.75">
      <c r="A383" s="234"/>
    </row>
    <row r="384" ht="12.75">
      <c r="A384" s="234"/>
    </row>
    <row r="385" ht="12.75">
      <c r="A385" s="234"/>
    </row>
    <row r="386" ht="12.75">
      <c r="A386" s="234"/>
    </row>
    <row r="387" ht="12.75">
      <c r="A387" s="234"/>
    </row>
    <row r="388" ht="12.75">
      <c r="A388" s="234"/>
    </row>
    <row r="389" ht="12.75">
      <c r="A389" s="234"/>
    </row>
    <row r="390" ht="12.75">
      <c r="A390" s="234"/>
    </row>
    <row r="391" ht="12.75">
      <c r="A391" s="234"/>
    </row>
    <row r="392" ht="12.75">
      <c r="A392" s="234"/>
    </row>
    <row r="393" ht="12.75">
      <c r="A393" s="234"/>
    </row>
    <row r="394" ht="12.75">
      <c r="A394" s="234"/>
    </row>
    <row r="395" ht="12.75">
      <c r="A395" s="234"/>
    </row>
    <row r="396" ht="12.75">
      <c r="A396" s="234"/>
    </row>
    <row r="397" ht="12.75">
      <c r="A397" s="234"/>
    </row>
    <row r="398" ht="12.75">
      <c r="A398" s="234"/>
    </row>
    <row r="399" ht="12.75">
      <c r="A399" s="234"/>
    </row>
    <row r="400" ht="12.75">
      <c r="A400" s="234"/>
    </row>
    <row r="401" ht="12.75">
      <c r="A401" s="234"/>
    </row>
    <row r="402" ht="12.75">
      <c r="A402" s="234"/>
    </row>
    <row r="403" ht="12.75">
      <c r="A403" s="234"/>
    </row>
    <row r="404" ht="12.75">
      <c r="A404" s="234"/>
    </row>
    <row r="405" ht="12.75">
      <c r="A405" s="234"/>
    </row>
    <row r="406" ht="12.75">
      <c r="A406" s="234"/>
    </row>
    <row r="407" ht="12.75">
      <c r="A407" s="234"/>
    </row>
    <row r="408" ht="12.75">
      <c r="A408" s="234"/>
    </row>
    <row r="409" ht="12.75">
      <c r="A409" s="234"/>
    </row>
    <row r="410" ht="12.75">
      <c r="A410" s="234"/>
    </row>
    <row r="411" ht="12.75">
      <c r="A411" s="234"/>
    </row>
    <row r="412" ht="12.75">
      <c r="A412" s="234"/>
    </row>
    <row r="413" ht="12.75">
      <c r="A413" s="234"/>
    </row>
    <row r="414" ht="12.75">
      <c r="A414" s="234"/>
    </row>
    <row r="415" ht="12.75">
      <c r="A415" s="234"/>
    </row>
    <row r="416" ht="12.75">
      <c r="A416" s="234"/>
    </row>
    <row r="417" ht="12.75">
      <c r="A417" s="234"/>
    </row>
    <row r="418" ht="12.75">
      <c r="A418" s="234"/>
    </row>
    <row r="419" ht="12.75">
      <c r="A419" s="234"/>
    </row>
    <row r="420" ht="12.75">
      <c r="A420" s="234"/>
    </row>
    <row r="421" ht="12.75">
      <c r="A421" s="234"/>
    </row>
    <row r="422" ht="12.75">
      <c r="A422" s="234"/>
    </row>
    <row r="423" ht="12.75">
      <c r="A423" s="234"/>
    </row>
    <row r="424" ht="12.75">
      <c r="A424" s="234"/>
    </row>
    <row r="425" ht="12.75">
      <c r="A425" s="234"/>
    </row>
    <row r="426" ht="12.75">
      <c r="A426" s="234"/>
    </row>
    <row r="427" ht="12.75">
      <c r="A427" s="234"/>
    </row>
    <row r="428" ht="12.75">
      <c r="A428" s="234"/>
    </row>
    <row r="429" ht="12.75">
      <c r="A429" s="234"/>
    </row>
    <row r="430" ht="12.75">
      <c r="A430" s="234"/>
    </row>
    <row r="431" ht="12.75">
      <c r="A431" s="234"/>
    </row>
    <row r="432" ht="12.75">
      <c r="A432" s="234"/>
    </row>
    <row r="433" ht="12.75">
      <c r="A433" s="234"/>
    </row>
    <row r="434" ht="12.75">
      <c r="A434" s="234"/>
    </row>
    <row r="435" ht="12.75">
      <c r="A435" s="234"/>
    </row>
    <row r="436" ht="12.75">
      <c r="A436" s="234"/>
    </row>
    <row r="437" ht="12.75">
      <c r="A437" s="234"/>
    </row>
    <row r="438" ht="12.75">
      <c r="A438" s="234"/>
    </row>
    <row r="439" ht="12.75">
      <c r="A439" s="234"/>
    </row>
    <row r="440" ht="12.75">
      <c r="A440" s="234"/>
    </row>
    <row r="441" ht="12.75">
      <c r="A441" s="234"/>
    </row>
    <row r="442" ht="12.75">
      <c r="A442" s="234"/>
    </row>
    <row r="443" ht="12.75">
      <c r="A443" s="234"/>
    </row>
    <row r="444" ht="12.75">
      <c r="A444" s="234"/>
    </row>
    <row r="445" ht="12.75">
      <c r="A445" s="234"/>
    </row>
    <row r="446" ht="12.75">
      <c r="A446" s="234"/>
    </row>
    <row r="447" ht="12.75">
      <c r="A447" s="234"/>
    </row>
    <row r="448" ht="12.75">
      <c r="A448" s="234"/>
    </row>
    <row r="449" ht="12.75">
      <c r="A449" s="234"/>
    </row>
    <row r="450" ht="12.75">
      <c r="A450" s="234"/>
    </row>
    <row r="451" ht="12.75">
      <c r="A451" s="234"/>
    </row>
    <row r="452" ht="12.75">
      <c r="A452" s="234"/>
    </row>
    <row r="453" ht="12.75">
      <c r="A453" s="234"/>
    </row>
    <row r="454" ht="12.75">
      <c r="A454" s="234"/>
    </row>
    <row r="455" ht="12.75">
      <c r="A455" s="234"/>
    </row>
    <row r="456" ht="12.75">
      <c r="A456" s="234"/>
    </row>
    <row r="457" ht="12.75">
      <c r="A457" s="234"/>
    </row>
    <row r="458" ht="12.75">
      <c r="A458" s="234"/>
    </row>
    <row r="459" ht="12.75">
      <c r="A459" s="234"/>
    </row>
    <row r="460" ht="12.75">
      <c r="A460" s="234"/>
    </row>
    <row r="461" ht="12.75">
      <c r="A461" s="234"/>
    </row>
    <row r="462" ht="12.75">
      <c r="A462" s="234"/>
    </row>
    <row r="463" ht="12.75">
      <c r="A463" s="234"/>
    </row>
    <row r="464" ht="12.75">
      <c r="A464" s="234"/>
    </row>
    <row r="465" ht="12.75">
      <c r="A465" s="234"/>
    </row>
    <row r="466" ht="12.75">
      <c r="A466" s="234"/>
    </row>
    <row r="467" ht="12.75">
      <c r="A467" s="234"/>
    </row>
    <row r="468" ht="12.75">
      <c r="A468" s="234"/>
    </row>
    <row r="469" ht="12.75">
      <c r="A469" s="234"/>
    </row>
    <row r="470" ht="12.75">
      <c r="A470" s="234"/>
    </row>
    <row r="471" ht="12.75">
      <c r="A471" s="234"/>
    </row>
    <row r="472" ht="12.75">
      <c r="A472" s="234"/>
    </row>
    <row r="473" ht="12.75">
      <c r="A473" s="234"/>
    </row>
    <row r="474" ht="12.75">
      <c r="A474" s="234"/>
    </row>
    <row r="475" ht="12.75">
      <c r="A475" s="234"/>
    </row>
    <row r="476" ht="12.75">
      <c r="A476" s="234"/>
    </row>
    <row r="477" ht="12.75">
      <c r="A477" s="234"/>
    </row>
    <row r="478" ht="12.75">
      <c r="A478" s="234"/>
    </row>
    <row r="479" ht="12.75">
      <c r="A479" s="234"/>
    </row>
    <row r="480" ht="12.75">
      <c r="A480" s="234"/>
    </row>
    <row r="481" ht="12.75">
      <c r="A481" s="234"/>
    </row>
    <row r="482" ht="12.75">
      <c r="A482" s="234"/>
    </row>
    <row r="483" ht="12.75">
      <c r="A483" s="234"/>
    </row>
    <row r="484" ht="12.75">
      <c r="A484" s="234"/>
    </row>
    <row r="485" ht="12.75">
      <c r="A485" s="234"/>
    </row>
    <row r="486" ht="12.75">
      <c r="A486" s="234"/>
    </row>
    <row r="487" ht="12.75">
      <c r="A487" s="234"/>
    </row>
    <row r="488" ht="12.75">
      <c r="A488" s="234"/>
    </row>
    <row r="489" ht="12.75">
      <c r="A489" s="234"/>
    </row>
    <row r="490" ht="12.75">
      <c r="A490" s="234"/>
    </row>
    <row r="491" ht="12.75">
      <c r="A491" s="234"/>
    </row>
    <row r="492" ht="12.75">
      <c r="A492" s="234"/>
    </row>
    <row r="493" ht="12.75">
      <c r="A493" s="234"/>
    </row>
    <row r="494" ht="12.75">
      <c r="A494" s="234"/>
    </row>
    <row r="495" ht="12.75">
      <c r="A495" s="234"/>
    </row>
    <row r="496" ht="12.75">
      <c r="A496" s="234"/>
    </row>
    <row r="497" ht="12.75">
      <c r="A497" s="234"/>
    </row>
    <row r="498" ht="12.75">
      <c r="A498" s="234"/>
    </row>
    <row r="499" ht="12.75">
      <c r="A499" s="234"/>
    </row>
    <row r="500" ht="12.75">
      <c r="A500" s="234"/>
    </row>
    <row r="501" ht="12.75">
      <c r="A501" s="234"/>
    </row>
    <row r="502" ht="12.75">
      <c r="A502" s="234"/>
    </row>
    <row r="503" ht="12.75">
      <c r="A503" s="234"/>
    </row>
    <row r="504" ht="12.75">
      <c r="A504" s="234"/>
    </row>
    <row r="505" ht="12.75">
      <c r="A505" s="234"/>
    </row>
    <row r="506" ht="12.75">
      <c r="A506" s="234"/>
    </row>
    <row r="507" ht="12.75">
      <c r="A507" s="234"/>
    </row>
    <row r="508" ht="12.75">
      <c r="A508" s="234"/>
    </row>
    <row r="509" ht="12.75">
      <c r="A509" s="234"/>
    </row>
    <row r="510" ht="12.75">
      <c r="A510" s="234"/>
    </row>
    <row r="511" ht="12.75">
      <c r="A511" s="234"/>
    </row>
    <row r="512" ht="12.75">
      <c r="A512" s="234"/>
    </row>
    <row r="513" ht="12.75">
      <c r="A513" s="234"/>
    </row>
    <row r="514" ht="12.75">
      <c r="A514" s="234"/>
    </row>
    <row r="515" ht="12.75">
      <c r="A515" s="234"/>
    </row>
    <row r="516" ht="12.75">
      <c r="A516" s="234"/>
    </row>
    <row r="517" ht="12.75">
      <c r="A517" s="234"/>
    </row>
    <row r="518" ht="12.75">
      <c r="A518" s="234"/>
    </row>
    <row r="519" ht="12.75">
      <c r="A519" s="234"/>
    </row>
    <row r="520" ht="12.75">
      <c r="A520" s="234"/>
    </row>
    <row r="521" ht="12.75">
      <c r="A521" s="234"/>
    </row>
    <row r="522" ht="12.75">
      <c r="A522" s="234"/>
    </row>
    <row r="523" ht="12.75">
      <c r="A523" s="234"/>
    </row>
    <row r="524" ht="12.75">
      <c r="A524" s="234"/>
    </row>
    <row r="525" ht="12.75">
      <c r="A525" s="234"/>
    </row>
    <row r="526" ht="12.75">
      <c r="A526" s="234"/>
    </row>
    <row r="527" ht="12.75">
      <c r="A527" s="234"/>
    </row>
    <row r="528" ht="12.75">
      <c r="A528" s="234"/>
    </row>
    <row r="529" ht="12.75">
      <c r="A529" s="234"/>
    </row>
    <row r="530" ht="12.75">
      <c r="A530" s="234"/>
    </row>
    <row r="531" ht="12.75">
      <c r="A531" s="234"/>
    </row>
    <row r="532" ht="12.75">
      <c r="A532" s="234"/>
    </row>
    <row r="533" ht="12.75">
      <c r="A533" s="234"/>
    </row>
    <row r="534" ht="12.75">
      <c r="A534" s="234"/>
    </row>
    <row r="535" ht="12.75">
      <c r="A535" s="234"/>
    </row>
    <row r="536" ht="12.75">
      <c r="A536" s="234"/>
    </row>
    <row r="537" ht="12.75">
      <c r="A537" s="234"/>
    </row>
    <row r="538" ht="12.75">
      <c r="A538" s="234"/>
    </row>
    <row r="539" ht="12.75">
      <c r="A539" s="234"/>
    </row>
    <row r="540" ht="12.75">
      <c r="A540" s="234"/>
    </row>
    <row r="541" ht="12.75">
      <c r="A541" s="234"/>
    </row>
    <row r="542" ht="12.75">
      <c r="A542" s="234"/>
    </row>
    <row r="543" ht="12.75">
      <c r="A543" s="234"/>
    </row>
    <row r="544" ht="12.75">
      <c r="A544" s="234"/>
    </row>
    <row r="545" ht="12.75">
      <c r="A545" s="234"/>
    </row>
    <row r="546" ht="12.75">
      <c r="A546" s="234"/>
    </row>
    <row r="547" ht="12.75">
      <c r="A547" s="234"/>
    </row>
    <row r="548" ht="12.75">
      <c r="A548" s="234"/>
    </row>
    <row r="549" ht="12.75">
      <c r="A549" s="234"/>
    </row>
    <row r="550" ht="12.75">
      <c r="A550" s="234"/>
    </row>
    <row r="551" ht="12.75">
      <c r="A551" s="234"/>
    </row>
    <row r="552" ht="12.75">
      <c r="A552" s="234"/>
    </row>
    <row r="553" ht="12.75">
      <c r="A553" s="234"/>
    </row>
    <row r="554" ht="12.75">
      <c r="A554" s="234"/>
    </row>
    <row r="555" ht="12.75">
      <c r="A555" s="234"/>
    </row>
    <row r="556" ht="12.75">
      <c r="A556" s="234"/>
    </row>
    <row r="557" ht="12.75">
      <c r="A557" s="234"/>
    </row>
    <row r="558" ht="12.75">
      <c r="A558" s="234"/>
    </row>
    <row r="559" ht="12.75">
      <c r="A559" s="234"/>
    </row>
    <row r="560" ht="12.75">
      <c r="A560" s="234"/>
    </row>
    <row r="561" ht="12.75">
      <c r="A561" s="234"/>
    </row>
    <row r="562" ht="12.75">
      <c r="A562" s="234"/>
    </row>
    <row r="563" ht="12.75">
      <c r="A563" s="234"/>
    </row>
    <row r="564" ht="12.75">
      <c r="A564" s="234"/>
    </row>
    <row r="565" ht="12.75">
      <c r="A565" s="234"/>
    </row>
    <row r="566" ht="12.75">
      <c r="A566" s="234"/>
    </row>
    <row r="567" ht="12.75">
      <c r="A567" s="234"/>
    </row>
    <row r="568" ht="12.75">
      <c r="A568" s="234"/>
    </row>
    <row r="569" ht="12.75">
      <c r="A569" s="234"/>
    </row>
    <row r="570" ht="12.75">
      <c r="A570" s="234"/>
    </row>
    <row r="571" ht="12.75">
      <c r="A571" s="234"/>
    </row>
    <row r="572" ht="12.75">
      <c r="A572" s="234"/>
    </row>
    <row r="573" ht="12.75">
      <c r="A573" s="234"/>
    </row>
    <row r="574" ht="12.75">
      <c r="A574" s="234"/>
    </row>
    <row r="575" ht="12.75">
      <c r="A575" s="234"/>
    </row>
    <row r="576" ht="12.75">
      <c r="A576" s="234"/>
    </row>
    <row r="577" ht="12.75">
      <c r="A577" s="234"/>
    </row>
    <row r="578" ht="12.75">
      <c r="A578" s="234"/>
    </row>
    <row r="579" ht="12.75">
      <c r="A579" s="234"/>
    </row>
    <row r="580" ht="12.75">
      <c r="A580" s="234"/>
    </row>
    <row r="581" ht="12.75">
      <c r="A581" s="234"/>
    </row>
    <row r="582" ht="12.75">
      <c r="A582" s="234"/>
    </row>
    <row r="583" ht="12.75">
      <c r="A583" s="234"/>
    </row>
    <row r="584" ht="12.75">
      <c r="A584" s="234"/>
    </row>
    <row r="585" ht="12.75">
      <c r="A585" s="234"/>
    </row>
    <row r="586" ht="12.75">
      <c r="A586" s="234"/>
    </row>
    <row r="587" ht="12.75">
      <c r="A587" s="234"/>
    </row>
    <row r="588" ht="12.75">
      <c r="A588" s="234"/>
    </row>
    <row r="589" ht="12.75">
      <c r="A589" s="234"/>
    </row>
    <row r="590" ht="12.75">
      <c r="A590" s="234"/>
    </row>
    <row r="591" ht="12.75">
      <c r="A591" s="234"/>
    </row>
    <row r="592" ht="12.75">
      <c r="A592" s="234"/>
    </row>
    <row r="593" ht="12.75">
      <c r="A593" s="234"/>
    </row>
    <row r="594" ht="12.75">
      <c r="A594" s="234"/>
    </row>
    <row r="595" ht="12.75">
      <c r="A595" s="234"/>
    </row>
    <row r="596" ht="12.75">
      <c r="A596" s="234"/>
    </row>
    <row r="597" ht="12.75">
      <c r="A597" s="234"/>
    </row>
    <row r="598" ht="12.75">
      <c r="A598" s="234"/>
    </row>
    <row r="599" ht="12.75">
      <c r="A599" s="234"/>
    </row>
    <row r="600" ht="12.75">
      <c r="A600" s="234"/>
    </row>
    <row r="601" ht="12.75">
      <c r="A601" s="234"/>
    </row>
    <row r="602" ht="12.75">
      <c r="A602" s="234"/>
    </row>
    <row r="603" ht="12.75">
      <c r="A603" s="234"/>
    </row>
    <row r="604" ht="12.75">
      <c r="A604" s="234"/>
    </row>
    <row r="605" ht="12.75">
      <c r="A605" s="234"/>
    </row>
    <row r="606" ht="12.75">
      <c r="A606" s="234"/>
    </row>
    <row r="607" ht="12.75">
      <c r="A607" s="234"/>
    </row>
    <row r="608" ht="12.75">
      <c r="A608" s="234"/>
    </row>
  </sheetData>
  <sheetProtection/>
  <autoFilter ref="A2:N298">
    <sortState ref="A3:N608">
      <sortCondition descending="1" sortBy="value" ref="D3:D608"/>
    </sortState>
  </autoFilter>
  <mergeCells count="1">
    <mergeCell ref="A1:N1"/>
  </mergeCells>
  <conditionalFormatting sqref="B210:J214 B216:J220 B222:J226 B228:J232 B234:J236 B238:J242 B244:J246 B248:J252 B254:J256 B258:J262 B264:J266 B268:J272 B274:J276 B278:J282 B284:J286 B288:J292 B294:J296 B66:J69 C71:C73 B3:J56 B59:J60 B79:J208 B71:B74 D71:J74">
    <cfRule type="expression" priority="40" dxfId="3" stopIfTrue="1">
      <formula>OR($D3=$D2,$D3=$D4)</formula>
    </cfRule>
  </conditionalFormatting>
  <conditionalFormatting sqref="B209:J209 B215:J215">
    <cfRule type="expression" priority="42" dxfId="3" stopIfTrue="1">
      <formula>OR($D209=$D208,$D209=$D217)</formula>
    </cfRule>
  </conditionalFormatting>
  <conditionalFormatting sqref="B70:J70">
    <cfRule type="expression" priority="4" dxfId="3" stopIfTrue="1">
      <formula>OR($D70=$D69,$D70=$D71)</formula>
    </cfRule>
  </conditionalFormatting>
  <conditionalFormatting sqref="B221:J221">
    <cfRule type="expression" priority="85" dxfId="3" stopIfTrue="1">
      <formula>OR($D221=$D220,$D221=$D301)</formula>
    </cfRule>
  </conditionalFormatting>
  <conditionalFormatting sqref="B227:J227">
    <cfRule type="expression" priority="86" dxfId="3" stopIfTrue="1">
      <formula>OR($D227=$D226,$D227=$D298)</formula>
    </cfRule>
  </conditionalFormatting>
  <conditionalFormatting sqref="B233:J233 B243:J243 B277:J277 B247:J247 B253:J253 B257:J257 B263:J263 B267:J267 B273:J273 H297:I297 B283:J283 B287:J287 B293:J293">
    <cfRule type="expression" priority="87" dxfId="3" stopIfTrue="1">
      <formula>OR($D233=$D232,$D233=$D311)</formula>
    </cfRule>
  </conditionalFormatting>
  <conditionalFormatting sqref="B237:J237">
    <cfRule type="expression" priority="100" dxfId="3" stopIfTrue="1">
      <formula>OR($D237=$D236,$D237=$D306)</formula>
    </cfRule>
  </conditionalFormatting>
  <conditionalFormatting sqref="B61:J65">
    <cfRule type="expression" priority="2" dxfId="3" stopIfTrue="1">
      <formula>OR($D61=$D60,$D61=$D62)</formula>
    </cfRule>
  </conditionalFormatting>
  <conditionalFormatting sqref="B57:J57 B75:J75">
    <cfRule type="expression" priority="148" dxfId="3" stopIfTrue="1">
      <formula>OR($D57=$D56,$D57=#REF!)</formula>
    </cfRule>
  </conditionalFormatting>
  <conditionalFormatting sqref="B58:J58 B78:J78">
    <cfRule type="expression" priority="149" dxfId="3" stopIfTrue="1">
      <formula>OR($D58=#REF!,$D58=$D59)</formula>
    </cfRule>
  </conditionalFormatting>
  <conditionalFormatting sqref="B77:J77">
    <cfRule type="expression" priority="162" dxfId="3" stopIfTrue="1">
      <formula>OR($D77=$D76,$D77=$D79)</formula>
    </cfRule>
  </conditionalFormatting>
  <conditionalFormatting sqref="B76:J76">
    <cfRule type="expression" priority="168" dxfId="3" stopIfTrue="1">
      <formula>OR($D76=#REF!,$D76=$D78)</formula>
    </cfRule>
  </conditionalFormatting>
  <printOptions horizontalCentered="1"/>
  <pageMargins left="0.1968503937007874" right="0.1968503937007874" top="0.5905511811023623" bottom="0.5905511811023623" header="0.31496062992125984" footer="0.31496062992125984"/>
  <pageSetup fitToHeight="0" fitToWidth="1" horizontalDpi="300" verticalDpi="300" orientation="landscape" paperSize="9" scale="71" r:id="rId1"/>
  <rowBreaks count="2" manualBreakCount="2">
    <brk id="86" max="255" man="1"/>
    <brk id="132" max="255" man="1"/>
  </rowBreaks>
</worksheet>
</file>

<file path=xl/worksheets/sheet2.xml><?xml version="1.0" encoding="utf-8"?>
<worksheet xmlns="http://schemas.openxmlformats.org/spreadsheetml/2006/main" xmlns:r="http://schemas.openxmlformats.org/officeDocument/2006/relationships">
  <dimension ref="A1:S48"/>
  <sheetViews>
    <sheetView zoomScalePageLayoutView="0" workbookViewId="0" topLeftCell="A1">
      <selection activeCell="E8" sqref="E8"/>
    </sheetView>
  </sheetViews>
  <sheetFormatPr defaultColWidth="11.421875" defaultRowHeight="12.75"/>
  <cols>
    <col min="9" max="9" width="11.421875" style="0" customWidth="1"/>
  </cols>
  <sheetData>
    <row r="1" spans="1:18" ht="12.75">
      <c r="A1" s="41"/>
      <c r="B1" s="299"/>
      <c r="C1" s="300"/>
      <c r="D1" s="41"/>
      <c r="E1" s="299"/>
      <c r="F1" s="300"/>
      <c r="G1" s="41"/>
      <c r="H1" s="299"/>
      <c r="I1" s="300"/>
      <c r="J1" s="41"/>
      <c r="K1" s="299"/>
      <c r="L1" s="300"/>
      <c r="M1" s="41"/>
      <c r="N1" s="299"/>
      <c r="O1" s="300"/>
      <c r="P1" s="41"/>
      <c r="Q1" s="299"/>
      <c r="R1" s="300"/>
    </row>
    <row r="2" spans="1:18" ht="12.75">
      <c r="A2" s="42"/>
      <c r="B2" s="91" t="s">
        <v>3</v>
      </c>
      <c r="C2" s="89" t="e">
        <f>IF(A4&lt;&gt;"",VLOOKUP(A4,Liste_inscrits!A:N,4,FALSE),"")</f>
        <v>#N/A</v>
      </c>
      <c r="D2" s="42"/>
      <c r="E2" s="91" t="s">
        <v>3</v>
      </c>
      <c r="F2" s="90" t="e">
        <f>IF(D4&lt;&gt;"",VLOOKUP(D4,Liste_inscrits!A:N,4,FALSE),"")</f>
        <v>#N/A</v>
      </c>
      <c r="G2" s="42"/>
      <c r="H2" s="91" t="s">
        <v>3</v>
      </c>
      <c r="I2" s="90" t="e">
        <f>IF(G4&lt;&gt;"",VLOOKUP(G4,Liste_inscrits!A:N,4,FALSE),"")</f>
        <v>#N/A</v>
      </c>
      <c r="J2" s="42"/>
      <c r="K2" s="91" t="s">
        <v>3</v>
      </c>
      <c r="L2" s="89" t="e">
        <f>IF(J4&lt;&gt;"",VLOOKUP(J4,Liste_inscrits!A:N,4,FALSE),"")</f>
        <v>#N/A</v>
      </c>
      <c r="M2" s="42"/>
      <c r="N2" s="91" t="s">
        <v>3</v>
      </c>
      <c r="O2" s="90" t="e">
        <f>IF(M4&lt;&gt;"",VLOOKUP(M4,Liste_inscrits!A:N,4,FALSE),"")</f>
        <v>#N/A</v>
      </c>
      <c r="P2" s="42"/>
      <c r="Q2" s="91" t="s">
        <v>3</v>
      </c>
      <c r="R2" s="90" t="e">
        <f>IF(P4&lt;&gt;"",VLOOKUP(P4,Liste_inscrits!A:N,4,FALSE),"")</f>
        <v>#N/A</v>
      </c>
    </row>
    <row r="3" spans="1:18" ht="12.75">
      <c r="A3" s="42" t="s">
        <v>0</v>
      </c>
      <c r="B3" s="301" t="s">
        <v>12</v>
      </c>
      <c r="C3" s="302"/>
      <c r="D3" s="42" t="s">
        <v>0</v>
      </c>
      <c r="E3" s="301" t="s">
        <v>12</v>
      </c>
      <c r="F3" s="302"/>
      <c r="G3" s="42" t="s">
        <v>0</v>
      </c>
      <c r="H3" s="301" t="s">
        <v>12</v>
      </c>
      <c r="I3" s="302"/>
      <c r="J3" s="42" t="s">
        <v>0</v>
      </c>
      <c r="K3" s="301" t="s">
        <v>12</v>
      </c>
      <c r="L3" s="302"/>
      <c r="M3" s="42" t="s">
        <v>0</v>
      </c>
      <c r="N3" s="301" t="s">
        <v>12</v>
      </c>
      <c r="O3" s="302"/>
      <c r="P3" s="42" t="s">
        <v>0</v>
      </c>
      <c r="Q3" s="301" t="s">
        <v>12</v>
      </c>
      <c r="R3" s="302"/>
    </row>
    <row r="4" spans="1:18" ht="15.75">
      <c r="A4" s="58">
        <v>1</v>
      </c>
      <c r="B4" s="56" t="e">
        <f>IF(A4&lt;&gt;"",VLOOKUP(A4,Liste_inscrits!A:J,3,FALSE),"")</f>
        <v>#N/A</v>
      </c>
      <c r="C4" s="57"/>
      <c r="D4" s="58">
        <v>5</v>
      </c>
      <c r="E4" s="56" t="e">
        <f>IF(D4&lt;&gt;"",VLOOKUP(D4,Liste_inscrits!A:J,3,FALSE),"")</f>
        <v>#N/A</v>
      </c>
      <c r="F4" s="57"/>
      <c r="G4" s="58">
        <v>9</v>
      </c>
      <c r="H4" s="56" t="e">
        <f>IF(G4&lt;&gt;"",VLOOKUP(G4,Liste_inscrits!A:J,3,FALSE),"")</f>
        <v>#N/A</v>
      </c>
      <c r="I4" s="57"/>
      <c r="J4" s="58">
        <v>13</v>
      </c>
      <c r="K4" s="56" t="e">
        <f>IF(J4&lt;&gt;"",VLOOKUP(J4,Liste_inscrits!A:J,3,FALSE),"")</f>
        <v>#N/A</v>
      </c>
      <c r="L4" s="57"/>
      <c r="M4" s="58">
        <v>17</v>
      </c>
      <c r="N4" s="56" t="e">
        <f>IF(M4&lt;&gt;"",VLOOKUP(M4,Liste_inscrits!A:J,3,FALSE),"")</f>
        <v>#N/A</v>
      </c>
      <c r="O4" s="57"/>
      <c r="P4" s="58">
        <v>21</v>
      </c>
      <c r="Q4" s="56" t="e">
        <f>IF(P4&lt;&gt;"",VLOOKUP(P4,Liste_inscrits!A:J,3,FALSE),"")</f>
        <v>#N/A</v>
      </c>
      <c r="R4" s="57"/>
    </row>
    <row r="5" spans="1:18" ht="12.75">
      <c r="A5" s="55"/>
      <c r="B5" s="56"/>
      <c r="C5" s="57"/>
      <c r="D5" s="55"/>
      <c r="E5" s="56"/>
      <c r="F5" s="57"/>
      <c r="G5" s="55"/>
      <c r="H5" s="56"/>
      <c r="I5" s="57"/>
      <c r="J5" s="55"/>
      <c r="K5" s="56"/>
      <c r="L5" s="57"/>
      <c r="M5" s="55"/>
      <c r="N5" s="56"/>
      <c r="O5" s="57"/>
      <c r="P5" s="55"/>
      <c r="Q5" s="56"/>
      <c r="R5" s="57"/>
    </row>
    <row r="6" spans="1:18" s="59" customFormat="1" ht="12.75" thickBot="1">
      <c r="A6" s="293" t="s">
        <v>6</v>
      </c>
      <c r="B6" s="294"/>
      <c r="C6" s="295"/>
      <c r="D6" s="293" t="s">
        <v>6</v>
      </c>
      <c r="E6" s="294"/>
      <c r="F6" s="295"/>
      <c r="G6" s="293" t="s">
        <v>6</v>
      </c>
      <c r="H6" s="294"/>
      <c r="I6" s="295"/>
      <c r="J6" s="293" t="s">
        <v>6</v>
      </c>
      <c r="K6" s="294"/>
      <c r="L6" s="295"/>
      <c r="M6" s="293" t="s">
        <v>6</v>
      </c>
      <c r="N6" s="294"/>
      <c r="O6" s="295"/>
      <c r="P6" s="293" t="s">
        <v>6</v>
      </c>
      <c r="Q6" s="294"/>
      <c r="R6" s="295"/>
    </row>
    <row r="7" spans="1:18" ht="15" customHeight="1">
      <c r="A7" s="43" t="s">
        <v>13</v>
      </c>
      <c r="B7" s="44" t="s">
        <v>14</v>
      </c>
      <c r="C7" s="45" t="s">
        <v>15</v>
      </c>
      <c r="D7" s="43" t="s">
        <v>13</v>
      </c>
      <c r="E7" s="44" t="s">
        <v>14</v>
      </c>
      <c r="F7" s="45" t="s">
        <v>15</v>
      </c>
      <c r="G7" s="43" t="s">
        <v>13</v>
      </c>
      <c r="H7" s="44" t="s">
        <v>14</v>
      </c>
      <c r="I7" s="45" t="s">
        <v>15</v>
      </c>
      <c r="J7" s="43" t="s">
        <v>13</v>
      </c>
      <c r="K7" s="44" t="s">
        <v>14</v>
      </c>
      <c r="L7" s="45" t="s">
        <v>15</v>
      </c>
      <c r="M7" s="43" t="s">
        <v>13</v>
      </c>
      <c r="N7" s="44" t="s">
        <v>14</v>
      </c>
      <c r="O7" s="45" t="s">
        <v>15</v>
      </c>
      <c r="P7" s="43" t="s">
        <v>13</v>
      </c>
      <c r="Q7" s="44" t="s">
        <v>14</v>
      </c>
      <c r="R7" s="45" t="s">
        <v>15</v>
      </c>
    </row>
    <row r="8" spans="1:18" ht="15" customHeight="1">
      <c r="A8" s="46" t="s">
        <v>16</v>
      </c>
      <c r="B8" s="47" t="s">
        <v>17</v>
      </c>
      <c r="C8" s="48" t="s">
        <v>18</v>
      </c>
      <c r="D8" s="46" t="s">
        <v>16</v>
      </c>
      <c r="E8" s="47" t="s">
        <v>17</v>
      </c>
      <c r="F8" s="48" t="s">
        <v>18</v>
      </c>
      <c r="G8" s="46" t="s">
        <v>16</v>
      </c>
      <c r="H8" s="47" t="s">
        <v>17</v>
      </c>
      <c r="I8" s="48" t="s">
        <v>18</v>
      </c>
      <c r="J8" s="46" t="s">
        <v>16</v>
      </c>
      <c r="K8" s="47" t="s">
        <v>17</v>
      </c>
      <c r="L8" s="48" t="s">
        <v>18</v>
      </c>
      <c r="M8" s="46" t="s">
        <v>16</v>
      </c>
      <c r="N8" s="47" t="s">
        <v>17</v>
      </c>
      <c r="O8" s="48" t="s">
        <v>18</v>
      </c>
      <c r="P8" s="46" t="s">
        <v>16</v>
      </c>
      <c r="Q8" s="47" t="s">
        <v>17</v>
      </c>
      <c r="R8" s="48" t="s">
        <v>18</v>
      </c>
    </row>
    <row r="9" spans="1:18" ht="15" customHeight="1">
      <c r="A9" s="49" t="s">
        <v>19</v>
      </c>
      <c r="B9" s="60" t="s">
        <v>20</v>
      </c>
      <c r="C9" s="48"/>
      <c r="D9" s="49" t="s">
        <v>19</v>
      </c>
      <c r="E9" s="60" t="s">
        <v>20</v>
      </c>
      <c r="F9" s="48"/>
      <c r="G9" s="49" t="s">
        <v>19</v>
      </c>
      <c r="H9" s="60" t="s">
        <v>20</v>
      </c>
      <c r="I9" s="48"/>
      <c r="J9" s="49" t="s">
        <v>19</v>
      </c>
      <c r="K9" s="60" t="s">
        <v>20</v>
      </c>
      <c r="L9" s="48"/>
      <c r="M9" s="49" t="s">
        <v>19</v>
      </c>
      <c r="N9" s="60" t="s">
        <v>20</v>
      </c>
      <c r="O9" s="48"/>
      <c r="P9" s="49" t="s">
        <v>19</v>
      </c>
      <c r="Q9" s="60" t="s">
        <v>20</v>
      </c>
      <c r="R9" s="48"/>
    </row>
    <row r="10" spans="1:18" s="59" customFormat="1" ht="12">
      <c r="A10" s="296" t="s">
        <v>7</v>
      </c>
      <c r="B10" s="297"/>
      <c r="C10" s="298"/>
      <c r="D10" s="296" t="s">
        <v>7</v>
      </c>
      <c r="E10" s="297"/>
      <c r="F10" s="298"/>
      <c r="G10" s="296" t="s">
        <v>7</v>
      </c>
      <c r="H10" s="297"/>
      <c r="I10" s="298"/>
      <c r="J10" s="296" t="s">
        <v>7</v>
      </c>
      <c r="K10" s="297"/>
      <c r="L10" s="298"/>
      <c r="M10" s="296" t="s">
        <v>7</v>
      </c>
      <c r="N10" s="297"/>
      <c r="O10" s="298"/>
      <c r="P10" s="296" t="s">
        <v>7</v>
      </c>
      <c r="Q10" s="297"/>
      <c r="R10" s="298"/>
    </row>
    <row r="11" spans="1:18" ht="15" customHeight="1">
      <c r="A11" s="49" t="s">
        <v>21</v>
      </c>
      <c r="B11" s="50" t="s">
        <v>22</v>
      </c>
      <c r="C11" s="51" t="s">
        <v>23</v>
      </c>
      <c r="D11" s="49" t="s">
        <v>21</v>
      </c>
      <c r="E11" s="50" t="s">
        <v>22</v>
      </c>
      <c r="F11" s="51" t="s">
        <v>23</v>
      </c>
      <c r="G11" s="49" t="s">
        <v>21</v>
      </c>
      <c r="H11" s="50" t="s">
        <v>22</v>
      </c>
      <c r="I11" s="51" t="s">
        <v>23</v>
      </c>
      <c r="J11" s="49" t="s">
        <v>21</v>
      </c>
      <c r="K11" s="50" t="s">
        <v>22</v>
      </c>
      <c r="L11" s="51" t="s">
        <v>23</v>
      </c>
      <c r="M11" s="49" t="s">
        <v>21</v>
      </c>
      <c r="N11" s="50" t="s">
        <v>22</v>
      </c>
      <c r="O11" s="51" t="s">
        <v>23</v>
      </c>
      <c r="P11" s="49" t="s">
        <v>21</v>
      </c>
      <c r="Q11" s="50" t="s">
        <v>22</v>
      </c>
      <c r="R11" s="51" t="s">
        <v>23</v>
      </c>
    </row>
    <row r="12" spans="1:18" ht="15" customHeight="1" thickBot="1">
      <c r="A12" s="52" t="s">
        <v>24</v>
      </c>
      <c r="B12" s="53" t="s">
        <v>25</v>
      </c>
      <c r="C12" s="54" t="s">
        <v>26</v>
      </c>
      <c r="D12" s="52" t="s">
        <v>24</v>
      </c>
      <c r="E12" s="53" t="s">
        <v>25</v>
      </c>
      <c r="F12" s="54" t="s">
        <v>26</v>
      </c>
      <c r="G12" s="52" t="s">
        <v>24</v>
      </c>
      <c r="H12" s="53" t="s">
        <v>25</v>
      </c>
      <c r="I12" s="54" t="s">
        <v>26</v>
      </c>
      <c r="J12" s="52" t="s">
        <v>24</v>
      </c>
      <c r="K12" s="53" t="s">
        <v>25</v>
      </c>
      <c r="L12" s="54" t="s">
        <v>26</v>
      </c>
      <c r="M12" s="52" t="s">
        <v>24</v>
      </c>
      <c r="N12" s="53" t="s">
        <v>25</v>
      </c>
      <c r="O12" s="54" t="s">
        <v>26</v>
      </c>
      <c r="P12" s="52" t="s">
        <v>24</v>
      </c>
      <c r="Q12" s="53" t="s">
        <v>25</v>
      </c>
      <c r="R12" s="54" t="s">
        <v>26</v>
      </c>
    </row>
    <row r="13" spans="1:18" ht="12.75">
      <c r="A13" s="41"/>
      <c r="B13" s="299"/>
      <c r="C13" s="300"/>
      <c r="D13" s="41"/>
      <c r="E13" s="299"/>
      <c r="F13" s="300"/>
      <c r="G13" s="41"/>
      <c r="H13" s="299"/>
      <c r="I13" s="300"/>
      <c r="J13" s="41"/>
      <c r="K13" s="299"/>
      <c r="L13" s="300"/>
      <c r="M13" s="41"/>
      <c r="N13" s="299"/>
      <c r="O13" s="300"/>
      <c r="P13" s="41"/>
      <c r="Q13" s="299"/>
      <c r="R13" s="300"/>
    </row>
    <row r="14" spans="1:19" ht="12.75">
      <c r="A14" s="42"/>
      <c r="B14" s="91" t="s">
        <v>3</v>
      </c>
      <c r="C14" s="90" t="e">
        <f>IF(A16&lt;&gt;"",VLOOKUP(A16,Liste_inscrits!A:N,4,FALSE),"")</f>
        <v>#N/A</v>
      </c>
      <c r="D14" s="42"/>
      <c r="E14" s="91" t="s">
        <v>3</v>
      </c>
      <c r="F14" s="90" t="e">
        <f>IF(D16&lt;&gt;"",VLOOKUP(D16,Liste_inscrits!A:N,4,FALSE),"")</f>
        <v>#N/A</v>
      </c>
      <c r="G14" s="42"/>
      <c r="H14" s="91" t="s">
        <v>3</v>
      </c>
      <c r="I14" s="89" t="e">
        <f>IF(G16&lt;&gt;"",VLOOKUP(G16,Liste_inscrits!A:N,4,FALSE),"")</f>
        <v>#N/A</v>
      </c>
      <c r="J14" s="42"/>
      <c r="K14" s="91" t="s">
        <v>3</v>
      </c>
      <c r="L14" s="90" t="e">
        <f>IF(J16&lt;&gt;"",VLOOKUP(J16,Liste_inscrits!A:N,4,FALSE),"")</f>
        <v>#N/A</v>
      </c>
      <c r="M14" s="42"/>
      <c r="N14" s="91" t="s">
        <v>3</v>
      </c>
      <c r="O14" s="90" t="e">
        <f>IF(M16&lt;&gt;"",VLOOKUP(M16,Liste_inscrits!A:N,4,FALSE),"")</f>
        <v>#N/A</v>
      </c>
      <c r="P14" s="42"/>
      <c r="Q14" s="91" t="s">
        <v>3</v>
      </c>
      <c r="R14" s="89" t="e">
        <f>IF(P16&lt;&gt;"",VLOOKUP(P16,Liste_inscrits!A:N,4,FALSE),"")</f>
        <v>#N/A</v>
      </c>
      <c r="S14" s="40"/>
    </row>
    <row r="15" spans="1:18" ht="12.75">
      <c r="A15" s="42" t="s">
        <v>0</v>
      </c>
      <c r="B15" s="301" t="s">
        <v>12</v>
      </c>
      <c r="C15" s="302"/>
      <c r="D15" s="42" t="s">
        <v>0</v>
      </c>
      <c r="E15" s="301" t="s">
        <v>12</v>
      </c>
      <c r="F15" s="302"/>
      <c r="G15" s="42" t="s">
        <v>0</v>
      </c>
      <c r="H15" s="301" t="s">
        <v>12</v>
      </c>
      <c r="I15" s="302"/>
      <c r="J15" s="42" t="s">
        <v>0</v>
      </c>
      <c r="K15" s="301" t="s">
        <v>12</v>
      </c>
      <c r="L15" s="302"/>
      <c r="M15" s="42" t="s">
        <v>0</v>
      </c>
      <c r="N15" s="301" t="s">
        <v>12</v>
      </c>
      <c r="O15" s="302"/>
      <c r="P15" s="42" t="s">
        <v>0</v>
      </c>
      <c r="Q15" s="301" t="s">
        <v>12</v>
      </c>
      <c r="R15" s="302"/>
    </row>
    <row r="16" spans="1:18" ht="15.75">
      <c r="A16" s="58">
        <v>2</v>
      </c>
      <c r="B16" s="56" t="e">
        <f>IF(A16&lt;&gt;"",VLOOKUP(A16,Liste_inscrits!A:J,3,FALSE),"")</f>
        <v>#N/A</v>
      </c>
      <c r="C16" s="57"/>
      <c r="D16" s="58">
        <v>8</v>
      </c>
      <c r="E16" s="56" t="e">
        <f>IF(D16&lt;&gt;"",VLOOKUP(D16,Liste_inscrits!A:J,3,FALSE),"")</f>
        <v>#N/A</v>
      </c>
      <c r="F16" s="57"/>
      <c r="G16" s="58">
        <v>10</v>
      </c>
      <c r="H16" s="56" t="e">
        <f>IF(G16&lt;&gt;"",VLOOKUP(G16,Liste_inscrits!A:J,3,FALSE),"")</f>
        <v>#N/A</v>
      </c>
      <c r="I16" s="57"/>
      <c r="J16" s="58">
        <v>14</v>
      </c>
      <c r="K16" s="56" t="e">
        <f>IF(J16&lt;&gt;"",VLOOKUP(J16,Liste_inscrits!A:J,3,FALSE),"")</f>
        <v>#N/A</v>
      </c>
      <c r="L16" s="57"/>
      <c r="M16" s="58">
        <v>18</v>
      </c>
      <c r="N16" s="56" t="e">
        <f>IF(M16&lt;&gt;"",VLOOKUP(M16,Liste_inscrits!A:J,3,FALSE),"")</f>
        <v>#N/A</v>
      </c>
      <c r="O16" s="57"/>
      <c r="P16" s="58">
        <v>22</v>
      </c>
      <c r="Q16" s="56" t="e">
        <f>IF(P16&lt;&gt;"",VLOOKUP(P16,Liste_inscrits!A:J,3,FALSE),"")</f>
        <v>#N/A</v>
      </c>
      <c r="R16" s="57"/>
    </row>
    <row r="17" spans="1:18" ht="12.75">
      <c r="A17" s="55"/>
      <c r="B17" s="56"/>
      <c r="C17" s="57"/>
      <c r="D17" s="55"/>
      <c r="E17" s="56"/>
      <c r="F17" s="57"/>
      <c r="G17" s="55"/>
      <c r="H17" s="56"/>
      <c r="I17" s="57"/>
      <c r="J17" s="55"/>
      <c r="K17" s="56"/>
      <c r="L17" s="57"/>
      <c r="M17" s="55"/>
      <c r="N17" s="56"/>
      <c r="O17" s="57"/>
      <c r="P17" s="55"/>
      <c r="Q17" s="56"/>
      <c r="R17" s="57"/>
    </row>
    <row r="18" spans="1:18" s="59" customFormat="1" ht="12.75" thickBot="1">
      <c r="A18" s="293" t="s">
        <v>6</v>
      </c>
      <c r="B18" s="294"/>
      <c r="C18" s="295"/>
      <c r="D18" s="293" t="s">
        <v>6</v>
      </c>
      <c r="E18" s="294"/>
      <c r="F18" s="295"/>
      <c r="G18" s="293" t="s">
        <v>6</v>
      </c>
      <c r="H18" s="294"/>
      <c r="I18" s="295"/>
      <c r="J18" s="293" t="s">
        <v>6</v>
      </c>
      <c r="K18" s="294"/>
      <c r="L18" s="295"/>
      <c r="M18" s="293" t="s">
        <v>6</v>
      </c>
      <c r="N18" s="294"/>
      <c r="O18" s="295"/>
      <c r="P18" s="293" t="s">
        <v>6</v>
      </c>
      <c r="Q18" s="294"/>
      <c r="R18" s="295"/>
    </row>
    <row r="19" spans="1:18" ht="15.75">
      <c r="A19" s="43" t="s">
        <v>13</v>
      </c>
      <c r="B19" s="44" t="s">
        <v>14</v>
      </c>
      <c r="C19" s="45" t="s">
        <v>15</v>
      </c>
      <c r="D19" s="43" t="s">
        <v>13</v>
      </c>
      <c r="E19" s="44" t="s">
        <v>14</v>
      </c>
      <c r="F19" s="45" t="s">
        <v>15</v>
      </c>
      <c r="G19" s="43" t="s">
        <v>13</v>
      </c>
      <c r="H19" s="44" t="s">
        <v>14</v>
      </c>
      <c r="I19" s="45" t="s">
        <v>15</v>
      </c>
      <c r="J19" s="43" t="s">
        <v>13</v>
      </c>
      <c r="K19" s="44" t="s">
        <v>14</v>
      </c>
      <c r="L19" s="45" t="s">
        <v>15</v>
      </c>
      <c r="M19" s="43" t="s">
        <v>13</v>
      </c>
      <c r="N19" s="44" t="s">
        <v>14</v>
      </c>
      <c r="O19" s="45" t="s">
        <v>15</v>
      </c>
      <c r="P19" s="43" t="s">
        <v>13</v>
      </c>
      <c r="Q19" s="44" t="s">
        <v>14</v>
      </c>
      <c r="R19" s="45" t="s">
        <v>15</v>
      </c>
    </row>
    <row r="20" spans="1:18" ht="15.75">
      <c r="A20" s="46" t="s">
        <v>16</v>
      </c>
      <c r="B20" s="47" t="s">
        <v>17</v>
      </c>
      <c r="C20" s="48" t="s">
        <v>18</v>
      </c>
      <c r="D20" s="46" t="s">
        <v>16</v>
      </c>
      <c r="E20" s="47" t="s">
        <v>17</v>
      </c>
      <c r="F20" s="48" t="s">
        <v>18</v>
      </c>
      <c r="G20" s="87" t="s">
        <v>16</v>
      </c>
      <c r="H20" s="88" t="s">
        <v>17</v>
      </c>
      <c r="I20" s="48" t="s">
        <v>18</v>
      </c>
      <c r="J20" s="46" t="s">
        <v>16</v>
      </c>
      <c r="K20" s="47" t="s">
        <v>17</v>
      </c>
      <c r="L20" s="48" t="s">
        <v>18</v>
      </c>
      <c r="M20" s="46" t="s">
        <v>16</v>
      </c>
      <c r="N20" s="47" t="s">
        <v>17</v>
      </c>
      <c r="O20" s="48" t="s">
        <v>18</v>
      </c>
      <c r="P20" s="46" t="s">
        <v>16</v>
      </c>
      <c r="Q20" s="47" t="s">
        <v>17</v>
      </c>
      <c r="R20" s="48" t="s">
        <v>18</v>
      </c>
    </row>
    <row r="21" spans="1:18" ht="15.75">
      <c r="A21" s="49" t="s">
        <v>19</v>
      </c>
      <c r="B21" s="60" t="s">
        <v>20</v>
      </c>
      <c r="C21" s="48"/>
      <c r="D21" s="49" t="s">
        <v>19</v>
      </c>
      <c r="E21" s="60" t="s">
        <v>20</v>
      </c>
      <c r="F21" s="48"/>
      <c r="G21" s="49" t="s">
        <v>19</v>
      </c>
      <c r="H21" s="60" t="s">
        <v>20</v>
      </c>
      <c r="I21" s="48"/>
      <c r="J21" s="49" t="s">
        <v>19</v>
      </c>
      <c r="K21" s="60" t="s">
        <v>20</v>
      </c>
      <c r="L21" s="48"/>
      <c r="M21" s="49" t="s">
        <v>19</v>
      </c>
      <c r="N21" s="60" t="s">
        <v>20</v>
      </c>
      <c r="O21" s="48"/>
      <c r="P21" s="49" t="s">
        <v>19</v>
      </c>
      <c r="Q21" s="60" t="s">
        <v>20</v>
      </c>
      <c r="R21" s="48"/>
    </row>
    <row r="22" spans="1:18" s="59" customFormat="1" ht="12">
      <c r="A22" s="296" t="s">
        <v>7</v>
      </c>
      <c r="B22" s="297"/>
      <c r="C22" s="298"/>
      <c r="D22" s="296" t="s">
        <v>7</v>
      </c>
      <c r="E22" s="297"/>
      <c r="F22" s="298"/>
      <c r="G22" s="296" t="s">
        <v>7</v>
      </c>
      <c r="H22" s="297"/>
      <c r="I22" s="298"/>
      <c r="J22" s="296" t="s">
        <v>7</v>
      </c>
      <c r="K22" s="297"/>
      <c r="L22" s="298"/>
      <c r="M22" s="296" t="s">
        <v>7</v>
      </c>
      <c r="N22" s="297"/>
      <c r="O22" s="298"/>
      <c r="P22" s="296" t="s">
        <v>7</v>
      </c>
      <c r="Q22" s="297"/>
      <c r="R22" s="298"/>
    </row>
    <row r="23" spans="1:18" ht="15.75">
      <c r="A23" s="49" t="s">
        <v>21</v>
      </c>
      <c r="B23" s="50" t="s">
        <v>22</v>
      </c>
      <c r="C23" s="51" t="s">
        <v>23</v>
      </c>
      <c r="D23" s="49" t="s">
        <v>21</v>
      </c>
      <c r="E23" s="50" t="s">
        <v>22</v>
      </c>
      <c r="F23" s="51" t="s">
        <v>23</v>
      </c>
      <c r="G23" s="49" t="s">
        <v>21</v>
      </c>
      <c r="H23" s="50" t="s">
        <v>22</v>
      </c>
      <c r="I23" s="51" t="s">
        <v>23</v>
      </c>
      <c r="J23" s="49" t="s">
        <v>21</v>
      </c>
      <c r="K23" s="50" t="s">
        <v>22</v>
      </c>
      <c r="L23" s="51" t="s">
        <v>23</v>
      </c>
      <c r="M23" s="49" t="s">
        <v>21</v>
      </c>
      <c r="N23" s="50" t="s">
        <v>22</v>
      </c>
      <c r="O23" s="51" t="s">
        <v>23</v>
      </c>
      <c r="P23" s="49" t="s">
        <v>21</v>
      </c>
      <c r="Q23" s="50" t="s">
        <v>22</v>
      </c>
      <c r="R23" s="51" t="s">
        <v>23</v>
      </c>
    </row>
    <row r="24" spans="1:18" ht="16.5" thickBot="1">
      <c r="A24" s="52" t="s">
        <v>24</v>
      </c>
      <c r="B24" s="53" t="s">
        <v>25</v>
      </c>
      <c r="C24" s="54" t="s">
        <v>26</v>
      </c>
      <c r="D24" s="52" t="s">
        <v>24</v>
      </c>
      <c r="E24" s="53" t="s">
        <v>25</v>
      </c>
      <c r="F24" s="54" t="s">
        <v>26</v>
      </c>
      <c r="G24" s="52" t="s">
        <v>24</v>
      </c>
      <c r="H24" s="53" t="s">
        <v>25</v>
      </c>
      <c r="I24" s="54" t="s">
        <v>26</v>
      </c>
      <c r="J24" s="52" t="s">
        <v>24</v>
      </c>
      <c r="K24" s="53" t="s">
        <v>25</v>
      </c>
      <c r="L24" s="54" t="s">
        <v>26</v>
      </c>
      <c r="M24" s="52" t="s">
        <v>24</v>
      </c>
      <c r="N24" s="53" t="s">
        <v>25</v>
      </c>
      <c r="O24" s="54" t="s">
        <v>26</v>
      </c>
      <c r="P24" s="52" t="s">
        <v>24</v>
      </c>
      <c r="Q24" s="53" t="s">
        <v>25</v>
      </c>
      <c r="R24" s="54" t="s">
        <v>26</v>
      </c>
    </row>
    <row r="25" spans="1:18" ht="12.75">
      <c r="A25" s="41"/>
      <c r="B25" s="299"/>
      <c r="C25" s="300"/>
      <c r="D25" s="41"/>
      <c r="E25" s="299"/>
      <c r="F25" s="300"/>
      <c r="G25" s="41"/>
      <c r="H25" s="299"/>
      <c r="I25" s="300"/>
      <c r="J25" s="41"/>
      <c r="K25" s="299"/>
      <c r="L25" s="300"/>
      <c r="M25" s="41"/>
      <c r="N25" s="299"/>
      <c r="O25" s="300"/>
      <c r="P25" s="41"/>
      <c r="Q25" s="299"/>
      <c r="R25" s="300"/>
    </row>
    <row r="26" spans="1:18" ht="12.75">
      <c r="A26" s="42"/>
      <c r="B26" s="91" t="s">
        <v>3</v>
      </c>
      <c r="C26" s="90" t="e">
        <f>IF(A28&lt;&gt;"",VLOOKUP(A28,Liste_inscrits!A:N,4,FALSE),"")</f>
        <v>#N/A</v>
      </c>
      <c r="D26" s="42"/>
      <c r="E26" s="91" t="s">
        <v>3</v>
      </c>
      <c r="F26" s="90" t="e">
        <f>IF(D28&lt;&gt;"",VLOOKUP(D28,Liste_inscrits!A:N,4,FALSE),"")</f>
        <v>#N/A</v>
      </c>
      <c r="G26" s="42"/>
      <c r="H26" s="91" t="s">
        <v>3</v>
      </c>
      <c r="I26" s="90" t="e">
        <f>IF(G28&lt;&gt;"",VLOOKUP(G28,Liste_inscrits!A:N,4,FALSE),"")</f>
        <v>#N/A</v>
      </c>
      <c r="J26" s="42"/>
      <c r="K26" s="91" t="s">
        <v>3</v>
      </c>
      <c r="L26" s="90" t="e">
        <f>IF(J28&lt;&gt;"",VLOOKUP(J28,Liste_inscrits!A:N,4,FALSE),"")</f>
        <v>#N/A</v>
      </c>
      <c r="M26" s="42"/>
      <c r="N26" s="91" t="s">
        <v>3</v>
      </c>
      <c r="O26" s="90" t="e">
        <f>IF(M28&lt;&gt;"",VLOOKUP(M28,Liste_inscrits!A:N,4,FALSE),"")</f>
        <v>#N/A</v>
      </c>
      <c r="P26" s="42"/>
      <c r="Q26" s="91" t="s">
        <v>3</v>
      </c>
      <c r="R26" s="90" t="e">
        <f>IF(P28&lt;&gt;"",VLOOKUP(P28,Liste_inscrits!A:N,4,FALSE),"")</f>
        <v>#N/A</v>
      </c>
    </row>
    <row r="27" spans="1:18" ht="12.75">
      <c r="A27" s="42" t="s">
        <v>0</v>
      </c>
      <c r="B27" s="301" t="s">
        <v>12</v>
      </c>
      <c r="C27" s="302"/>
      <c r="D27" s="42" t="s">
        <v>0</v>
      </c>
      <c r="E27" s="301" t="s">
        <v>12</v>
      </c>
      <c r="F27" s="302"/>
      <c r="G27" s="42" t="s">
        <v>0</v>
      </c>
      <c r="H27" s="301" t="s">
        <v>12</v>
      </c>
      <c r="I27" s="302"/>
      <c r="J27" s="42" t="s">
        <v>0</v>
      </c>
      <c r="K27" s="301" t="s">
        <v>12</v>
      </c>
      <c r="L27" s="302"/>
      <c r="M27" s="42" t="s">
        <v>0</v>
      </c>
      <c r="N27" s="301" t="s">
        <v>12</v>
      </c>
      <c r="O27" s="302"/>
      <c r="P27" s="42" t="s">
        <v>0</v>
      </c>
      <c r="Q27" s="301" t="s">
        <v>12</v>
      </c>
      <c r="R27" s="302"/>
    </row>
    <row r="28" spans="1:18" ht="15.75">
      <c r="A28" s="58">
        <v>3</v>
      </c>
      <c r="B28" s="56" t="e">
        <f>IF(A28&lt;&gt;"",VLOOKUP(A28,Liste_inscrits!A:J,3,FALSE),"")</f>
        <v>#N/A</v>
      </c>
      <c r="C28" s="57"/>
      <c r="D28" s="58">
        <v>7</v>
      </c>
      <c r="E28" s="56" t="e">
        <f>IF(D28&lt;&gt;"",VLOOKUP(D28,Liste_inscrits!A:J,3,FALSE),"")</f>
        <v>#N/A</v>
      </c>
      <c r="F28" s="57"/>
      <c r="G28" s="58">
        <v>11</v>
      </c>
      <c r="H28" s="56" t="e">
        <f>IF(G28&lt;&gt;"",VLOOKUP(G28,Liste_inscrits!A:J,3,FALSE),"")</f>
        <v>#N/A</v>
      </c>
      <c r="I28" s="57"/>
      <c r="J28" s="58">
        <v>15</v>
      </c>
      <c r="K28" s="56" t="e">
        <f>IF(J28&lt;&gt;"",VLOOKUP(J28,Liste_inscrits!A:J,3,FALSE),"")</f>
        <v>#N/A</v>
      </c>
      <c r="L28" s="57"/>
      <c r="M28" s="58">
        <v>19</v>
      </c>
      <c r="N28" s="56" t="e">
        <f>IF(M28&lt;&gt;"",VLOOKUP(M28,Liste_inscrits!A:J,3,FALSE),"")</f>
        <v>#N/A</v>
      </c>
      <c r="O28" s="57"/>
      <c r="P28" s="58">
        <v>23</v>
      </c>
      <c r="Q28" s="56" t="e">
        <f>IF(P28&lt;&gt;"",VLOOKUP(P28,Liste_inscrits!A:J,3,FALSE),"")</f>
        <v>#N/A</v>
      </c>
      <c r="R28" s="57"/>
    </row>
    <row r="29" spans="1:18" ht="12.75">
      <c r="A29" s="55"/>
      <c r="B29" s="56"/>
      <c r="C29" s="57"/>
      <c r="D29" s="55"/>
      <c r="E29" s="56"/>
      <c r="F29" s="57"/>
      <c r="G29" s="55"/>
      <c r="H29" s="56"/>
      <c r="I29" s="57"/>
      <c r="J29" s="55"/>
      <c r="K29" s="56"/>
      <c r="L29" s="57"/>
      <c r="M29" s="55"/>
      <c r="N29" s="56"/>
      <c r="O29" s="57"/>
      <c r="P29" s="55"/>
      <c r="Q29" s="56"/>
      <c r="R29" s="57"/>
    </row>
    <row r="30" spans="1:18" s="59" customFormat="1" ht="12.75" thickBot="1">
      <c r="A30" s="293" t="s">
        <v>6</v>
      </c>
      <c r="B30" s="294"/>
      <c r="C30" s="295"/>
      <c r="D30" s="293" t="s">
        <v>6</v>
      </c>
      <c r="E30" s="294"/>
      <c r="F30" s="295"/>
      <c r="G30" s="293" t="s">
        <v>6</v>
      </c>
      <c r="H30" s="294"/>
      <c r="I30" s="295"/>
      <c r="J30" s="293" t="s">
        <v>6</v>
      </c>
      <c r="K30" s="294"/>
      <c r="L30" s="295"/>
      <c r="M30" s="293" t="s">
        <v>6</v>
      </c>
      <c r="N30" s="294"/>
      <c r="O30" s="295"/>
      <c r="P30" s="293" t="s">
        <v>6</v>
      </c>
      <c r="Q30" s="294"/>
      <c r="R30" s="295"/>
    </row>
    <row r="31" spans="1:18" ht="15.75">
      <c r="A31" s="43" t="s">
        <v>13</v>
      </c>
      <c r="B31" s="44" t="s">
        <v>14</v>
      </c>
      <c r="C31" s="45" t="s">
        <v>15</v>
      </c>
      <c r="D31" s="43" t="s">
        <v>13</v>
      </c>
      <c r="E31" s="44" t="s">
        <v>14</v>
      </c>
      <c r="F31" s="45" t="s">
        <v>15</v>
      </c>
      <c r="G31" s="43" t="s">
        <v>13</v>
      </c>
      <c r="H31" s="44" t="s">
        <v>14</v>
      </c>
      <c r="I31" s="45" t="s">
        <v>15</v>
      </c>
      <c r="J31" s="43" t="s">
        <v>13</v>
      </c>
      <c r="K31" s="44" t="s">
        <v>14</v>
      </c>
      <c r="L31" s="45" t="s">
        <v>15</v>
      </c>
      <c r="M31" s="43" t="s">
        <v>13</v>
      </c>
      <c r="N31" s="44" t="s">
        <v>14</v>
      </c>
      <c r="O31" s="45" t="s">
        <v>15</v>
      </c>
      <c r="P31" s="43" t="s">
        <v>13</v>
      </c>
      <c r="Q31" s="44" t="s">
        <v>14</v>
      </c>
      <c r="R31" s="45" t="s">
        <v>15</v>
      </c>
    </row>
    <row r="32" spans="1:18" ht="15.75">
      <c r="A32" s="46" t="s">
        <v>16</v>
      </c>
      <c r="B32" s="47" t="s">
        <v>17</v>
      </c>
      <c r="C32" s="48" t="s">
        <v>18</v>
      </c>
      <c r="D32" s="46" t="s">
        <v>16</v>
      </c>
      <c r="E32" s="47" t="s">
        <v>17</v>
      </c>
      <c r="F32" s="48" t="s">
        <v>18</v>
      </c>
      <c r="G32" s="46" t="s">
        <v>16</v>
      </c>
      <c r="H32" s="47" t="s">
        <v>17</v>
      </c>
      <c r="I32" s="48" t="s">
        <v>18</v>
      </c>
      <c r="J32" s="46" t="s">
        <v>16</v>
      </c>
      <c r="K32" s="47" t="s">
        <v>17</v>
      </c>
      <c r="L32" s="48" t="s">
        <v>18</v>
      </c>
      <c r="M32" s="46" t="s">
        <v>16</v>
      </c>
      <c r="N32" s="47" t="s">
        <v>17</v>
      </c>
      <c r="O32" s="48" t="s">
        <v>18</v>
      </c>
      <c r="P32" s="46" t="s">
        <v>16</v>
      </c>
      <c r="Q32" s="47" t="s">
        <v>17</v>
      </c>
      <c r="R32" s="48" t="s">
        <v>18</v>
      </c>
    </row>
    <row r="33" spans="1:18" ht="15.75">
      <c r="A33" s="49" t="s">
        <v>19</v>
      </c>
      <c r="B33" s="60" t="s">
        <v>20</v>
      </c>
      <c r="C33" s="48"/>
      <c r="D33" s="49" t="s">
        <v>19</v>
      </c>
      <c r="E33" s="60" t="s">
        <v>20</v>
      </c>
      <c r="F33" s="48"/>
      <c r="G33" s="49" t="s">
        <v>19</v>
      </c>
      <c r="H33" s="60" t="s">
        <v>20</v>
      </c>
      <c r="I33" s="48"/>
      <c r="J33" s="49" t="s">
        <v>19</v>
      </c>
      <c r="K33" s="60" t="s">
        <v>20</v>
      </c>
      <c r="L33" s="48"/>
      <c r="M33" s="49" t="s">
        <v>19</v>
      </c>
      <c r="N33" s="60" t="s">
        <v>20</v>
      </c>
      <c r="O33" s="48"/>
      <c r="P33" s="49" t="s">
        <v>19</v>
      </c>
      <c r="Q33" s="60" t="s">
        <v>20</v>
      </c>
      <c r="R33" s="48"/>
    </row>
    <row r="34" spans="1:18" s="59" customFormat="1" ht="12">
      <c r="A34" s="296" t="s">
        <v>7</v>
      </c>
      <c r="B34" s="297"/>
      <c r="C34" s="298"/>
      <c r="D34" s="296" t="s">
        <v>7</v>
      </c>
      <c r="E34" s="297"/>
      <c r="F34" s="298"/>
      <c r="G34" s="296" t="s">
        <v>7</v>
      </c>
      <c r="H34" s="297"/>
      <c r="I34" s="298"/>
      <c r="J34" s="296" t="s">
        <v>7</v>
      </c>
      <c r="K34" s="297"/>
      <c r="L34" s="298"/>
      <c r="M34" s="296" t="s">
        <v>7</v>
      </c>
      <c r="N34" s="297"/>
      <c r="O34" s="298"/>
      <c r="P34" s="296" t="s">
        <v>7</v>
      </c>
      <c r="Q34" s="297"/>
      <c r="R34" s="298"/>
    </row>
    <row r="35" spans="1:18" ht="15.75">
      <c r="A35" s="49" t="s">
        <v>21</v>
      </c>
      <c r="B35" s="50" t="s">
        <v>22</v>
      </c>
      <c r="C35" s="51" t="s">
        <v>23</v>
      </c>
      <c r="D35" s="49" t="s">
        <v>21</v>
      </c>
      <c r="E35" s="50" t="s">
        <v>22</v>
      </c>
      <c r="F35" s="51" t="s">
        <v>23</v>
      </c>
      <c r="G35" s="49" t="s">
        <v>21</v>
      </c>
      <c r="H35" s="50" t="s">
        <v>22</v>
      </c>
      <c r="I35" s="51" t="s">
        <v>23</v>
      </c>
      <c r="J35" s="49" t="s">
        <v>21</v>
      </c>
      <c r="K35" s="50" t="s">
        <v>22</v>
      </c>
      <c r="L35" s="51" t="s">
        <v>23</v>
      </c>
      <c r="M35" s="49" t="s">
        <v>21</v>
      </c>
      <c r="N35" s="50" t="s">
        <v>22</v>
      </c>
      <c r="O35" s="51" t="s">
        <v>23</v>
      </c>
      <c r="P35" s="49" t="s">
        <v>21</v>
      </c>
      <c r="Q35" s="50" t="s">
        <v>22</v>
      </c>
      <c r="R35" s="51" t="s">
        <v>23</v>
      </c>
    </row>
    <row r="36" spans="1:18" ht="16.5" thickBot="1">
      <c r="A36" s="52" t="s">
        <v>24</v>
      </c>
      <c r="B36" s="53" t="s">
        <v>25</v>
      </c>
      <c r="C36" s="54" t="s">
        <v>26</v>
      </c>
      <c r="D36" s="52" t="s">
        <v>24</v>
      </c>
      <c r="E36" s="53" t="s">
        <v>25</v>
      </c>
      <c r="F36" s="54" t="s">
        <v>26</v>
      </c>
      <c r="G36" s="52" t="s">
        <v>24</v>
      </c>
      <c r="H36" s="53" t="s">
        <v>25</v>
      </c>
      <c r="I36" s="54" t="s">
        <v>26</v>
      </c>
      <c r="J36" s="52" t="s">
        <v>24</v>
      </c>
      <c r="K36" s="53" t="s">
        <v>25</v>
      </c>
      <c r="L36" s="54" t="s">
        <v>26</v>
      </c>
      <c r="M36" s="52" t="s">
        <v>24</v>
      </c>
      <c r="N36" s="53" t="s">
        <v>25</v>
      </c>
      <c r="O36" s="54" t="s">
        <v>26</v>
      </c>
      <c r="P36" s="52" t="s">
        <v>24</v>
      </c>
      <c r="Q36" s="53" t="s">
        <v>25</v>
      </c>
      <c r="R36" s="54" t="s">
        <v>26</v>
      </c>
    </row>
    <row r="37" spans="1:18" ht="12.75">
      <c r="A37" s="41"/>
      <c r="B37" s="299"/>
      <c r="C37" s="300"/>
      <c r="D37" s="41"/>
      <c r="E37" s="299"/>
      <c r="F37" s="300"/>
      <c r="G37" s="41"/>
      <c r="H37" s="299"/>
      <c r="I37" s="300"/>
      <c r="J37" s="41"/>
      <c r="K37" s="299"/>
      <c r="L37" s="300"/>
      <c r="M37" s="41"/>
      <c r="N37" s="299"/>
      <c r="O37" s="300"/>
      <c r="P37" s="41"/>
      <c r="Q37" s="299"/>
      <c r="R37" s="300"/>
    </row>
    <row r="38" spans="1:18" ht="12.75">
      <c r="A38" s="42"/>
      <c r="B38" s="91" t="s">
        <v>3</v>
      </c>
      <c r="C38" s="90" t="e">
        <f>IF(A40&lt;&gt;"",VLOOKUP(A40,Liste_inscrits!A:N,4,FALSE),"")</f>
        <v>#N/A</v>
      </c>
      <c r="D38" s="42"/>
      <c r="E38" s="91" t="s">
        <v>3</v>
      </c>
      <c r="F38" s="90" t="e">
        <f>IF(D40&lt;&gt;"",VLOOKUP(D40,Liste_inscrits!A:N,4,FALSE),"")</f>
        <v>#N/A</v>
      </c>
      <c r="G38" s="42"/>
      <c r="H38" s="91" t="s">
        <v>3</v>
      </c>
      <c r="I38" s="90" t="e">
        <f>IF(G40&lt;&gt;"",VLOOKUP(G40,Liste_inscrits!A:N,4,FALSE),"")</f>
        <v>#N/A</v>
      </c>
      <c r="J38" s="42"/>
      <c r="K38" s="91" t="s">
        <v>3</v>
      </c>
      <c r="L38" s="90" t="e">
        <f>IF(J40&lt;&gt;"",VLOOKUP(J40,Liste_inscrits!A:N,4,FALSE),"")</f>
        <v>#N/A</v>
      </c>
      <c r="M38" s="42"/>
      <c r="N38" s="91" t="s">
        <v>3</v>
      </c>
      <c r="O38" s="90" t="e">
        <f>IF(M40&lt;&gt;"",VLOOKUP(M40,Liste_inscrits!A:N,4,FALSE),"")</f>
        <v>#N/A</v>
      </c>
      <c r="P38" s="42"/>
      <c r="Q38" s="91" t="s">
        <v>3</v>
      </c>
      <c r="R38" s="90" t="e">
        <f>IF(P40&lt;&gt;"",VLOOKUP(P40,Liste_inscrits!A:N,4,FALSE),"")</f>
        <v>#N/A</v>
      </c>
    </row>
    <row r="39" spans="1:18" ht="12.75">
      <c r="A39" s="42" t="s">
        <v>0</v>
      </c>
      <c r="B39" s="301" t="s">
        <v>12</v>
      </c>
      <c r="C39" s="302"/>
      <c r="D39" s="42" t="s">
        <v>0</v>
      </c>
      <c r="E39" s="301" t="s">
        <v>12</v>
      </c>
      <c r="F39" s="302"/>
      <c r="G39" s="42" t="s">
        <v>0</v>
      </c>
      <c r="H39" s="301" t="s">
        <v>12</v>
      </c>
      <c r="I39" s="302"/>
      <c r="J39" s="42" t="s">
        <v>0</v>
      </c>
      <c r="K39" s="301" t="s">
        <v>12</v>
      </c>
      <c r="L39" s="302"/>
      <c r="M39" s="42" t="s">
        <v>0</v>
      </c>
      <c r="N39" s="301" t="s">
        <v>12</v>
      </c>
      <c r="O39" s="302"/>
      <c r="P39" s="42" t="s">
        <v>0</v>
      </c>
      <c r="Q39" s="301" t="s">
        <v>12</v>
      </c>
      <c r="R39" s="302"/>
    </row>
    <row r="40" spans="1:18" ht="15.75">
      <c r="A40" s="58">
        <v>4</v>
      </c>
      <c r="B40" s="56" t="e">
        <f>IF(A40&lt;&gt;"",VLOOKUP(A40,Liste_inscrits!A:J,3,FALSE),"")</f>
        <v>#N/A</v>
      </c>
      <c r="C40" s="57"/>
      <c r="D40" s="58">
        <v>8</v>
      </c>
      <c r="E40" s="56" t="e">
        <f>IF(D40&lt;&gt;"",VLOOKUP(D40,Liste_inscrits!A:J,3,FALSE),"")</f>
        <v>#N/A</v>
      </c>
      <c r="F40" s="57"/>
      <c r="G40" s="58">
        <v>12</v>
      </c>
      <c r="H40" s="56" t="e">
        <f>IF(G40&lt;&gt;"",VLOOKUP(G40,Liste_inscrits!A:J,3,FALSE),"")</f>
        <v>#N/A</v>
      </c>
      <c r="I40" s="57"/>
      <c r="J40" s="58">
        <v>16</v>
      </c>
      <c r="K40" s="56" t="e">
        <f>IF(J40&lt;&gt;"",VLOOKUP(J40,Liste_inscrits!A:J,3,FALSE),"")</f>
        <v>#N/A</v>
      </c>
      <c r="L40" s="57"/>
      <c r="M40" s="58">
        <v>20</v>
      </c>
      <c r="N40" s="56" t="e">
        <f>IF(M40&lt;&gt;"",VLOOKUP(M40,Liste_inscrits!A:J,3,FALSE),"")</f>
        <v>#N/A</v>
      </c>
      <c r="O40" s="57"/>
      <c r="P40" s="58">
        <v>24</v>
      </c>
      <c r="Q40" s="56" t="e">
        <f>IF(P40&lt;&gt;"",VLOOKUP(P40,Liste_inscrits!A:J,3,FALSE),"")</f>
        <v>#N/A</v>
      </c>
      <c r="R40" s="57"/>
    </row>
    <row r="41" spans="1:18" ht="12.75">
      <c r="A41" s="55"/>
      <c r="B41" s="56"/>
      <c r="C41" s="57"/>
      <c r="D41" s="55"/>
      <c r="E41" s="56"/>
      <c r="F41" s="57"/>
      <c r="G41" s="55"/>
      <c r="H41" s="56"/>
      <c r="I41" s="57"/>
      <c r="J41" s="55"/>
      <c r="K41" s="56"/>
      <c r="L41" s="57"/>
      <c r="M41" s="55"/>
      <c r="N41" s="56"/>
      <c r="O41" s="57"/>
      <c r="P41" s="55"/>
      <c r="Q41" s="56"/>
      <c r="R41" s="57"/>
    </row>
    <row r="42" spans="1:18" s="59" customFormat="1" ht="12.75" thickBot="1">
      <c r="A42" s="293" t="s">
        <v>6</v>
      </c>
      <c r="B42" s="294"/>
      <c r="C42" s="295"/>
      <c r="D42" s="293" t="s">
        <v>6</v>
      </c>
      <c r="E42" s="294"/>
      <c r="F42" s="295"/>
      <c r="G42" s="293" t="s">
        <v>6</v>
      </c>
      <c r="H42" s="294"/>
      <c r="I42" s="295"/>
      <c r="J42" s="293" t="s">
        <v>6</v>
      </c>
      <c r="K42" s="294"/>
      <c r="L42" s="295"/>
      <c r="M42" s="293" t="s">
        <v>6</v>
      </c>
      <c r="N42" s="294"/>
      <c r="O42" s="295"/>
      <c r="P42" s="293" t="s">
        <v>6</v>
      </c>
      <c r="Q42" s="294"/>
      <c r="R42" s="295"/>
    </row>
    <row r="43" spans="1:18" ht="15.75">
      <c r="A43" s="43" t="s">
        <v>13</v>
      </c>
      <c r="B43" s="44" t="s">
        <v>14</v>
      </c>
      <c r="C43" s="45" t="s">
        <v>15</v>
      </c>
      <c r="D43" s="43" t="s">
        <v>13</v>
      </c>
      <c r="E43" s="44" t="s">
        <v>14</v>
      </c>
      <c r="F43" s="45" t="s">
        <v>15</v>
      </c>
      <c r="G43" s="43" t="s">
        <v>13</v>
      </c>
      <c r="H43" s="44" t="s">
        <v>14</v>
      </c>
      <c r="I43" s="45" t="s">
        <v>15</v>
      </c>
      <c r="J43" s="43" t="s">
        <v>13</v>
      </c>
      <c r="K43" s="44" t="s">
        <v>14</v>
      </c>
      <c r="L43" s="45" t="s">
        <v>15</v>
      </c>
      <c r="M43" s="43" t="s">
        <v>13</v>
      </c>
      <c r="N43" s="44" t="s">
        <v>14</v>
      </c>
      <c r="O43" s="45" t="s">
        <v>15</v>
      </c>
      <c r="P43" s="43" t="s">
        <v>13</v>
      </c>
      <c r="Q43" s="44" t="s">
        <v>14</v>
      </c>
      <c r="R43" s="45" t="s">
        <v>15</v>
      </c>
    </row>
    <row r="44" spans="1:18" ht="15.75">
      <c r="A44" s="46" t="s">
        <v>16</v>
      </c>
      <c r="B44" s="47" t="s">
        <v>17</v>
      </c>
      <c r="C44" s="48" t="s">
        <v>18</v>
      </c>
      <c r="D44" s="46" t="s">
        <v>16</v>
      </c>
      <c r="E44" s="47" t="s">
        <v>17</v>
      </c>
      <c r="F44" s="48" t="s">
        <v>18</v>
      </c>
      <c r="G44" s="46" t="s">
        <v>16</v>
      </c>
      <c r="H44" s="47" t="s">
        <v>17</v>
      </c>
      <c r="I44" s="48" t="s">
        <v>18</v>
      </c>
      <c r="J44" s="46" t="s">
        <v>16</v>
      </c>
      <c r="K44" s="47" t="s">
        <v>17</v>
      </c>
      <c r="L44" s="48" t="s">
        <v>18</v>
      </c>
      <c r="M44" s="46" t="s">
        <v>16</v>
      </c>
      <c r="N44" s="47" t="s">
        <v>17</v>
      </c>
      <c r="O44" s="48" t="s">
        <v>18</v>
      </c>
      <c r="P44" s="46" t="s">
        <v>16</v>
      </c>
      <c r="Q44" s="47" t="s">
        <v>17</v>
      </c>
      <c r="R44" s="48" t="s">
        <v>18</v>
      </c>
    </row>
    <row r="45" spans="1:18" ht="15.75">
      <c r="A45" s="49" t="s">
        <v>19</v>
      </c>
      <c r="B45" s="60" t="s">
        <v>20</v>
      </c>
      <c r="C45" s="48"/>
      <c r="D45" s="49" t="s">
        <v>19</v>
      </c>
      <c r="E45" s="60" t="s">
        <v>20</v>
      </c>
      <c r="F45" s="48"/>
      <c r="G45" s="49" t="s">
        <v>19</v>
      </c>
      <c r="H45" s="60" t="s">
        <v>20</v>
      </c>
      <c r="I45" s="48"/>
      <c r="J45" s="49" t="s">
        <v>19</v>
      </c>
      <c r="K45" s="60" t="s">
        <v>20</v>
      </c>
      <c r="L45" s="48"/>
      <c r="M45" s="49" t="s">
        <v>19</v>
      </c>
      <c r="N45" s="60" t="s">
        <v>20</v>
      </c>
      <c r="O45" s="48"/>
      <c r="P45" s="49" t="s">
        <v>19</v>
      </c>
      <c r="Q45" s="60" t="s">
        <v>20</v>
      </c>
      <c r="R45" s="48"/>
    </row>
    <row r="46" spans="1:18" s="59" customFormat="1" ht="12">
      <c r="A46" s="296" t="s">
        <v>7</v>
      </c>
      <c r="B46" s="297"/>
      <c r="C46" s="298"/>
      <c r="D46" s="296" t="s">
        <v>7</v>
      </c>
      <c r="E46" s="297"/>
      <c r="F46" s="298"/>
      <c r="G46" s="296" t="s">
        <v>7</v>
      </c>
      <c r="H46" s="297"/>
      <c r="I46" s="298"/>
      <c r="J46" s="296" t="s">
        <v>7</v>
      </c>
      <c r="K46" s="297"/>
      <c r="L46" s="298"/>
      <c r="M46" s="296" t="s">
        <v>7</v>
      </c>
      <c r="N46" s="297"/>
      <c r="O46" s="298"/>
      <c r="P46" s="296" t="s">
        <v>7</v>
      </c>
      <c r="Q46" s="297"/>
      <c r="R46" s="298"/>
    </row>
    <row r="47" spans="1:18" ht="15.75">
      <c r="A47" s="49" t="s">
        <v>21</v>
      </c>
      <c r="B47" s="50" t="s">
        <v>22</v>
      </c>
      <c r="C47" s="51" t="s">
        <v>23</v>
      </c>
      <c r="D47" s="49" t="s">
        <v>21</v>
      </c>
      <c r="E47" s="50" t="s">
        <v>22</v>
      </c>
      <c r="F47" s="51" t="s">
        <v>23</v>
      </c>
      <c r="G47" s="49" t="s">
        <v>21</v>
      </c>
      <c r="H47" s="50" t="s">
        <v>22</v>
      </c>
      <c r="I47" s="51" t="s">
        <v>23</v>
      </c>
      <c r="J47" s="49" t="s">
        <v>21</v>
      </c>
      <c r="K47" s="50" t="s">
        <v>22</v>
      </c>
      <c r="L47" s="51" t="s">
        <v>23</v>
      </c>
      <c r="M47" s="49" t="s">
        <v>21</v>
      </c>
      <c r="N47" s="50" t="s">
        <v>22</v>
      </c>
      <c r="O47" s="51" t="s">
        <v>23</v>
      </c>
      <c r="P47" s="49" t="s">
        <v>21</v>
      </c>
      <c r="Q47" s="50" t="s">
        <v>22</v>
      </c>
      <c r="R47" s="51" t="s">
        <v>23</v>
      </c>
    </row>
    <row r="48" spans="1:18" ht="16.5" thickBot="1">
      <c r="A48" s="52" t="s">
        <v>24</v>
      </c>
      <c r="B48" s="53" t="s">
        <v>25</v>
      </c>
      <c r="C48" s="54" t="s">
        <v>26</v>
      </c>
      <c r="D48" s="52" t="s">
        <v>24</v>
      </c>
      <c r="E48" s="53" t="s">
        <v>25</v>
      </c>
      <c r="F48" s="54" t="s">
        <v>26</v>
      </c>
      <c r="G48" s="52" t="s">
        <v>24</v>
      </c>
      <c r="H48" s="53" t="s">
        <v>25</v>
      </c>
      <c r="I48" s="54" t="s">
        <v>26</v>
      </c>
      <c r="J48" s="52" t="s">
        <v>24</v>
      </c>
      <c r="K48" s="53" t="s">
        <v>25</v>
      </c>
      <c r="L48" s="54" t="s">
        <v>26</v>
      </c>
      <c r="M48" s="52" t="s">
        <v>24</v>
      </c>
      <c r="N48" s="53" t="s">
        <v>25</v>
      </c>
      <c r="O48" s="54" t="s">
        <v>26</v>
      </c>
      <c r="P48" s="52" t="s">
        <v>24</v>
      </c>
      <c r="Q48" s="53" t="s">
        <v>25</v>
      </c>
      <c r="R48" s="54" t="s">
        <v>26</v>
      </c>
    </row>
  </sheetData>
  <sheetProtection/>
  <mergeCells count="96">
    <mergeCell ref="E1:F1"/>
    <mergeCell ref="E3:F3"/>
    <mergeCell ref="D6:F6"/>
    <mergeCell ref="D10:F10"/>
    <mergeCell ref="B1:C1"/>
    <mergeCell ref="B3:C3"/>
    <mergeCell ref="A6:C6"/>
    <mergeCell ref="A10:C10"/>
    <mergeCell ref="E13:F13"/>
    <mergeCell ref="E15:F15"/>
    <mergeCell ref="D18:F18"/>
    <mergeCell ref="D22:F22"/>
    <mergeCell ref="B13:C13"/>
    <mergeCell ref="B15:C15"/>
    <mergeCell ref="A18:C18"/>
    <mergeCell ref="A22:C22"/>
    <mergeCell ref="H13:I13"/>
    <mergeCell ref="H15:I15"/>
    <mergeCell ref="G18:I18"/>
    <mergeCell ref="G22:I22"/>
    <mergeCell ref="H1:I1"/>
    <mergeCell ref="H3:I3"/>
    <mergeCell ref="G6:I6"/>
    <mergeCell ref="G10:I10"/>
    <mergeCell ref="B27:C27"/>
    <mergeCell ref="E27:F27"/>
    <mergeCell ref="H27:I27"/>
    <mergeCell ref="B25:C25"/>
    <mergeCell ref="E25:F25"/>
    <mergeCell ref="H25:I25"/>
    <mergeCell ref="A30:C30"/>
    <mergeCell ref="D30:F30"/>
    <mergeCell ref="G30:I30"/>
    <mergeCell ref="A34:C34"/>
    <mergeCell ref="D34:F34"/>
    <mergeCell ref="G34:I34"/>
    <mergeCell ref="B39:C39"/>
    <mergeCell ref="E39:F39"/>
    <mergeCell ref="H39:I39"/>
    <mergeCell ref="B37:C37"/>
    <mergeCell ref="E37:F37"/>
    <mergeCell ref="H37:I37"/>
    <mergeCell ref="A42:C42"/>
    <mergeCell ref="D42:F42"/>
    <mergeCell ref="G42:I42"/>
    <mergeCell ref="A46:C46"/>
    <mergeCell ref="D46:F46"/>
    <mergeCell ref="G46:I46"/>
    <mergeCell ref="K1:L1"/>
    <mergeCell ref="N1:O1"/>
    <mergeCell ref="Q1:R1"/>
    <mergeCell ref="K3:L3"/>
    <mergeCell ref="N3:O3"/>
    <mergeCell ref="Q3:R3"/>
    <mergeCell ref="J6:L6"/>
    <mergeCell ref="M6:O6"/>
    <mergeCell ref="P6:R6"/>
    <mergeCell ref="J10:L10"/>
    <mergeCell ref="M10:O10"/>
    <mergeCell ref="P10:R10"/>
    <mergeCell ref="K13:L13"/>
    <mergeCell ref="N13:O13"/>
    <mergeCell ref="Q13:R13"/>
    <mergeCell ref="K15:L15"/>
    <mergeCell ref="N15:O15"/>
    <mergeCell ref="Q15:R15"/>
    <mergeCell ref="J18:L18"/>
    <mergeCell ref="M18:O18"/>
    <mergeCell ref="P18:R18"/>
    <mergeCell ref="J22:L22"/>
    <mergeCell ref="M22:O22"/>
    <mergeCell ref="P22:R22"/>
    <mergeCell ref="K25:L25"/>
    <mergeCell ref="N25:O25"/>
    <mergeCell ref="Q25:R25"/>
    <mergeCell ref="K27:L27"/>
    <mergeCell ref="N27:O27"/>
    <mergeCell ref="Q27:R27"/>
    <mergeCell ref="J30:L30"/>
    <mergeCell ref="M30:O30"/>
    <mergeCell ref="P30:R30"/>
    <mergeCell ref="J34:L34"/>
    <mergeCell ref="M34:O34"/>
    <mergeCell ref="P34:R34"/>
    <mergeCell ref="K37:L37"/>
    <mergeCell ref="N37:O37"/>
    <mergeCell ref="Q37:R37"/>
    <mergeCell ref="K39:L39"/>
    <mergeCell ref="N39:O39"/>
    <mergeCell ref="Q39:R39"/>
    <mergeCell ref="J42:L42"/>
    <mergeCell ref="M42:O42"/>
    <mergeCell ref="P42:R42"/>
    <mergeCell ref="J46:L46"/>
    <mergeCell ref="M46:O46"/>
    <mergeCell ref="P46:R46"/>
  </mergeCells>
  <dataValidations count="3">
    <dataValidation type="custom" allowBlank="1" showInputMessage="1" showErrorMessage="1" prompt="Formule verrouilée" sqref="B16 E16 H16 K16 N16 Q16 Q28 N28 K28 H28 E28 B28 B4 E4 H4 K4 N4 Q4">
      <formula1>""""""""""</formula1>
    </dataValidation>
    <dataValidation type="custom" allowBlank="1" showInputMessage="1" showErrorMessage="1" prompt="Formule verroulée" sqref="B40 E40 H40 K40 N40 Q40">
      <formula1>""""""""""</formula1>
    </dataValidation>
    <dataValidation type="custom" allowBlank="1" showInputMessage="1" showErrorMessage="1" prompt="Formule protégée" sqref="C2 F2 I2 L2 O2 R2 R14 O14 L14 I14 F14 C14 C26 F26 I26 L26 O26 R26 R38 O38 L38 I38 F38 C38">
      <formula1>""""""""""</formula1>
    </dataValidation>
  </dataValidations>
  <printOptions/>
  <pageMargins left="0.7" right="0.7" top="0.75" bottom="0.75" header="0.3" footer="0.3"/>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J16"/>
  <sheetViews>
    <sheetView zoomScale="93" zoomScaleNormal="93" zoomScalePageLayoutView="0" workbookViewId="0" topLeftCell="A1">
      <pane xSplit="6" ySplit="6" topLeftCell="G7" activePane="bottomRight" state="frozen"/>
      <selection pane="topLeft" activeCell="R22" sqref="R22:S22"/>
      <selection pane="topRight" activeCell="B1" sqref="B1"/>
      <selection pane="bottomLeft" activeCell="A12" sqref="A12"/>
      <selection pane="bottomRight" activeCell="S20" sqref="S20"/>
    </sheetView>
  </sheetViews>
  <sheetFormatPr defaultColWidth="10.140625" defaultRowHeight="12.75"/>
  <cols>
    <col min="1" max="1" width="12.7109375" style="149" customWidth="1"/>
    <col min="2" max="2" width="7.28125" style="149" customWidth="1"/>
    <col min="3" max="3" width="7.7109375" style="149" customWidth="1"/>
    <col min="4" max="4" width="7.57421875" style="149" hidden="1" customWidth="1"/>
    <col min="5" max="5" width="8.7109375" style="149" hidden="1" customWidth="1"/>
    <col min="6" max="7" width="8.140625" style="149" customWidth="1"/>
    <col min="8" max="8" width="4.28125" style="149" customWidth="1"/>
    <col min="9" max="9" width="8.7109375" style="149" customWidth="1"/>
    <col min="10" max="10" width="2.421875" style="149" customWidth="1"/>
    <col min="11" max="11" width="4.57421875" style="149" customWidth="1"/>
    <col min="12" max="12" width="4.421875" style="149" customWidth="1"/>
    <col min="13" max="13" width="8.7109375" style="149" customWidth="1"/>
    <col min="14" max="14" width="2.421875" style="149" customWidth="1"/>
    <col min="15" max="15" width="4.421875" style="149" customWidth="1"/>
    <col min="16" max="16" width="8.57421875" style="149" customWidth="1"/>
    <col min="17" max="17" width="8.57421875" style="149" hidden="1" customWidth="1"/>
    <col min="18" max="18" width="5.7109375" style="149" customWidth="1"/>
    <col min="19" max="19" width="35.00390625" style="149" customWidth="1"/>
    <col min="20" max="20" width="8.8515625" style="150" customWidth="1"/>
    <col min="21" max="23" width="5.140625" style="149" hidden="1" customWidth="1"/>
    <col min="24" max="29" width="5.140625" style="149" customWidth="1"/>
    <col min="30" max="31" width="9.421875" style="149" customWidth="1"/>
    <col min="32" max="32" width="12.28125" style="149" customWidth="1"/>
    <col min="33" max="33" width="71.57421875" style="149" customWidth="1"/>
    <col min="34" max="36" width="10.140625" style="149" customWidth="1"/>
    <col min="37" max="37" width="41.28125" style="149" customWidth="1"/>
    <col min="38" max="78" width="10.140625" style="149" customWidth="1"/>
    <col min="79" max="16384" width="10.140625" style="149" customWidth="1"/>
  </cols>
  <sheetData>
    <row r="1" spans="1:32" ht="14.25" customHeight="1">
      <c r="A1" s="151"/>
      <c r="G1" s="307" t="str">
        <f>Liste_inscrits!A1</f>
        <v>INSCRIPTIONS TOURNOI DU COMITE DU CHER 15 Septembre 2019</v>
      </c>
      <c r="H1" s="307"/>
      <c r="I1" s="307"/>
      <c r="J1" s="307"/>
      <c r="K1" s="307"/>
      <c r="L1" s="307"/>
      <c r="M1" s="307"/>
      <c r="N1" s="307"/>
      <c r="O1" s="307"/>
      <c r="P1" s="307"/>
      <c r="Q1" s="307"/>
      <c r="R1" s="307"/>
      <c r="T1" s="306">
        <f>Liste_inscrits!K1</f>
        <v>0</v>
      </c>
      <c r="U1" s="306"/>
      <c r="V1" s="306"/>
      <c r="W1" s="306"/>
      <c r="X1" s="306"/>
      <c r="Y1" s="306"/>
      <c r="Z1" s="306"/>
      <c r="AA1" s="306"/>
      <c r="AB1" s="306"/>
      <c r="AC1" s="306"/>
      <c r="AD1" s="306"/>
      <c r="AF1" s="199"/>
    </row>
    <row r="2" spans="7:32" ht="14.25" customHeight="1">
      <c r="G2" s="307"/>
      <c r="H2" s="307"/>
      <c r="I2" s="307"/>
      <c r="J2" s="307"/>
      <c r="K2" s="307"/>
      <c r="L2" s="307"/>
      <c r="M2" s="307"/>
      <c r="N2" s="307"/>
      <c r="O2" s="307"/>
      <c r="P2" s="307"/>
      <c r="Q2" s="307"/>
      <c r="R2" s="307"/>
      <c r="T2" s="306"/>
      <c r="U2" s="306"/>
      <c r="V2" s="306"/>
      <c r="W2" s="306"/>
      <c r="X2" s="306"/>
      <c r="Y2" s="306"/>
      <c r="Z2" s="306"/>
      <c r="AA2" s="306"/>
      <c r="AB2" s="306"/>
      <c r="AC2" s="306"/>
      <c r="AD2" s="306"/>
      <c r="AF2" s="199"/>
    </row>
    <row r="3" spans="1:62" ht="39" customHeight="1">
      <c r="A3" s="308" t="s">
        <v>73</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BF3" s="163">
        <v>1</v>
      </c>
      <c r="BG3" s="163">
        <v>3</v>
      </c>
      <c r="BH3" s="163"/>
      <c r="BI3" s="163" t="s">
        <v>72</v>
      </c>
      <c r="BJ3" s="149" t="str">
        <f>"( "</f>
        <v>( </v>
      </c>
    </row>
    <row r="4" spans="1:61" ht="39" customHeight="1">
      <c r="A4" s="309"/>
      <c r="B4" s="309"/>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BF4" s="163">
        <v>2</v>
      </c>
      <c r="BG4" s="163">
        <v>4</v>
      </c>
      <c r="BH4" s="163"/>
      <c r="BI4" s="163" t="s">
        <v>71</v>
      </c>
    </row>
    <row r="5" spans="1:61" ht="13.5" thickBot="1">
      <c r="A5" s="198" t="s">
        <v>70</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v>3</v>
      </c>
      <c r="BG5" s="163"/>
      <c r="BH5" s="163"/>
      <c r="BI5" s="163"/>
    </row>
    <row r="6" spans="1:61" ht="51.75" customHeight="1" thickBot="1">
      <c r="A6" s="197" t="s">
        <v>69</v>
      </c>
      <c r="B6" s="196" t="s">
        <v>68</v>
      </c>
      <c r="C6" s="195" t="s">
        <v>67</v>
      </c>
      <c r="D6" s="193" t="s">
        <v>66</v>
      </c>
      <c r="E6" s="194" t="s">
        <v>65</v>
      </c>
      <c r="F6" s="193" t="s">
        <v>64</v>
      </c>
      <c r="G6" s="192" t="s">
        <v>63</v>
      </c>
      <c r="H6" s="310" t="s">
        <v>62</v>
      </c>
      <c r="I6" s="310"/>
      <c r="J6" s="310"/>
      <c r="K6" s="310"/>
      <c r="L6" s="311" t="s">
        <v>61</v>
      </c>
      <c r="M6" s="311"/>
      <c r="N6" s="311"/>
      <c r="O6" s="311"/>
      <c r="P6" s="191" t="s">
        <v>60</v>
      </c>
      <c r="Q6" s="190" t="s">
        <v>59</v>
      </c>
      <c r="R6" s="305" t="s">
        <v>58</v>
      </c>
      <c r="S6" s="305"/>
      <c r="T6" s="189" t="s">
        <v>57</v>
      </c>
      <c r="U6" s="188" t="s">
        <v>56</v>
      </c>
      <c r="V6" s="187" t="s">
        <v>55</v>
      </c>
      <c r="W6" s="187" t="s">
        <v>54</v>
      </c>
      <c r="X6" s="187" t="s">
        <v>53</v>
      </c>
      <c r="Y6" s="187" t="s">
        <v>52</v>
      </c>
      <c r="Z6" s="187" t="s">
        <v>51</v>
      </c>
      <c r="AA6" s="187" t="s">
        <v>50</v>
      </c>
      <c r="AB6" s="187" t="s">
        <v>49</v>
      </c>
      <c r="AC6" s="186" t="s">
        <v>48</v>
      </c>
      <c r="AD6" s="185" t="s">
        <v>47</v>
      </c>
      <c r="AE6" s="184" t="s">
        <v>46</v>
      </c>
      <c r="AF6" s="183" t="s">
        <v>45</v>
      </c>
      <c r="BF6" s="163"/>
      <c r="BG6" s="163"/>
      <c r="BH6" s="163"/>
      <c r="BI6" s="163"/>
    </row>
    <row r="7" spans="1:61" ht="34.5" customHeight="1">
      <c r="A7" s="224" t="s">
        <v>74</v>
      </c>
      <c r="B7" s="182">
        <f>Liste_inscrits!K297</f>
        <v>0</v>
      </c>
      <c r="C7" s="174"/>
      <c r="D7" s="173">
        <v>3</v>
      </c>
      <c r="E7" s="172"/>
      <c r="F7" s="171">
        <f>B7-C7</f>
        <v>0</v>
      </c>
      <c r="G7" s="181">
        <f>IF(H7+L7=0,"",H7+L7)</f>
      </c>
      <c r="H7" s="179">
        <f>(F7-(2*L7))/3</f>
        <v>0</v>
      </c>
      <c r="I7" s="178" t="s">
        <v>44</v>
      </c>
      <c r="J7" s="178" t="s">
        <v>43</v>
      </c>
      <c r="K7" s="180">
        <f>H7*3</f>
        <v>0</v>
      </c>
      <c r="L7" s="179">
        <f>IF(MOD(F7,3)=0,0,3-MOD(F7,3))</f>
        <v>0</v>
      </c>
      <c r="M7" s="178" t="s">
        <v>44</v>
      </c>
      <c r="N7" s="178" t="s">
        <v>43</v>
      </c>
      <c r="O7" s="177">
        <f>L7*2</f>
        <v>0</v>
      </c>
      <c r="P7" s="165">
        <v>2</v>
      </c>
      <c r="Q7" s="164"/>
      <c r="R7" s="162">
        <f>((H7+L7)*P7)+C7+Q7</f>
        <v>0</v>
      </c>
      <c r="S7" s="168" t="str">
        <f>IF($P7=0,"Sélectionnez le nombre de qualifiés par poule",IF($C7=0,"",$C7&amp;" tétes de série + ")&amp;($H7+$L7)*$P7&amp;" qualfiés des poules"&amp;""&amp;IF($P7=1,"("&amp;$H7+$L7&amp;" vainqueurs)",IF(P7=2,"("&amp;$H7+$L7&amp;" vainqueurs + "&amp;$H7+$L7&amp;" seconds)","("&amp;$H7+$L7&amp;" vainqueurs + "&amp;$H7+$L7&amp;" seconds + "&amp;$H7+$L7&amp;" troisièmes)"))&amp;IF($Q7=0,""," + "&amp;$Q7&amp;" repéché(s)"))</f>
        <v>0 qualfiés des poules(0 vainqueurs + 0 seconds)</v>
      </c>
      <c r="T7" s="160" t="str">
        <f>IF(R7&gt;256,512-R7,IF(R7&gt;128,256-R7,IF(R7&gt;64,128-R7,IF(R7&gt;32,64-R7,IF(R7&gt;16,32-R7,IF(R7&gt;8,16-R7,IF(R7&gt;4,8-R7,"--")))))))</f>
        <v>--</v>
      </c>
      <c r="U7" s="159" t="str">
        <f>IF(R7&gt;512,256,IF(R7&gt;256,256-T7,"--"))</f>
        <v>--</v>
      </c>
      <c r="V7" s="159" t="str">
        <f>IF(R7&gt;256,128,IF(R7&gt;128,128-T7,"--"))</f>
        <v>--</v>
      </c>
      <c r="W7" s="159" t="str">
        <f>IF(R7&gt;128,64,IF(R7&gt;64,64-T7,"--"))</f>
        <v>--</v>
      </c>
      <c r="X7" s="159" t="str">
        <f>IF(R7&gt;64,32,IF(R7&gt;32,32-T7,"--"))</f>
        <v>--</v>
      </c>
      <c r="Y7" s="159" t="str">
        <f>IF(R7&gt;32,16,IF(R7&gt;16,16-T7,"--"))</f>
        <v>--</v>
      </c>
      <c r="Z7" s="159" t="str">
        <f>IF(R7&gt;16,8,IF(R7&gt;8,8-T7,"--"))</f>
        <v>--</v>
      </c>
      <c r="AA7" s="159" t="str">
        <f>IF(R7&gt;8,4,IF(R7&gt;4,4-T7,"--"))</f>
        <v>--</v>
      </c>
      <c r="AB7" s="159" t="str">
        <f>IF(R7&gt;4,2,IF(R7&gt;2,2-T7,"--"))</f>
        <v>--</v>
      </c>
      <c r="AC7" s="158" t="str">
        <f>IF(R7&gt;2,1,IF(R7&gt;1,1-T7,"--"))</f>
        <v>--</v>
      </c>
      <c r="AD7" s="176">
        <f>(H7*3)+(L7*1)</f>
        <v>0</v>
      </c>
      <c r="AE7" s="156">
        <f>SUM(U7:AC7)</f>
        <v>0</v>
      </c>
      <c r="AF7" s="155">
        <f>AD7+AE7</f>
        <v>0</v>
      </c>
      <c r="AH7" s="151"/>
      <c r="AI7" s="151"/>
      <c r="AJ7" s="151"/>
      <c r="AL7" s="151"/>
      <c r="AM7" s="151"/>
      <c r="AN7" s="151"/>
      <c r="AO7" s="151"/>
      <c r="AP7" s="151"/>
      <c r="AQ7" s="151"/>
      <c r="AR7" s="151"/>
      <c r="BF7" s="163"/>
      <c r="BG7" s="163"/>
      <c r="BH7" s="163">
        <f>+IF(AND(F7&lt;=4*E7,F7&gt;=3*E7),1,0)</f>
        <v>1</v>
      </c>
      <c r="BI7" s="163"/>
    </row>
    <row r="8" spans="1:62" ht="34.5" customHeight="1">
      <c r="A8" s="237" t="s">
        <v>75</v>
      </c>
      <c r="B8" s="175">
        <f>Liste_inscrits!L297</f>
        <v>0</v>
      </c>
      <c r="C8" s="174"/>
      <c r="D8" s="173">
        <v>3</v>
      </c>
      <c r="E8" s="172"/>
      <c r="F8" s="171">
        <f>B8-C8</f>
        <v>0</v>
      </c>
      <c r="G8" s="170">
        <f>IF(H8+L8=0,"",H8+L8)</f>
      </c>
      <c r="H8" s="167">
        <f>(F8-(2*L8))/3</f>
        <v>0</v>
      </c>
      <c r="I8" s="161" t="s">
        <v>44</v>
      </c>
      <c r="J8" s="161" t="s">
        <v>43</v>
      </c>
      <c r="K8" s="169">
        <f>H8*3</f>
        <v>0</v>
      </c>
      <c r="L8" s="167">
        <f>IF(MOD(F8,3)=0,0,3-MOD(F8,3))</f>
        <v>0</v>
      </c>
      <c r="M8" s="161" t="s">
        <v>44</v>
      </c>
      <c r="N8" s="161" t="s">
        <v>43</v>
      </c>
      <c r="O8" s="166">
        <f>L8*2</f>
        <v>0</v>
      </c>
      <c r="P8" s="165">
        <v>2</v>
      </c>
      <c r="Q8" s="164"/>
      <c r="R8" s="162">
        <f>((H8+L8)*P8)+C8+Q8</f>
        <v>0</v>
      </c>
      <c r="S8" s="168" t="str">
        <f>IF($P8=0,"Sélectionnez le nombre de qualifiés par poule",IF($C8=0,"",$C8&amp;" tétes de série + ")&amp;($H8+$L8)*$P8&amp;" qualfiés des poules"&amp;""&amp;IF($P8=1,"("&amp;$H8+$L8&amp;" vainqueurs)",IF(P8=2,"("&amp;$H8+$L8&amp;" vainqueurs + "&amp;$H8+$L8&amp;" seconds)","("&amp;$H8+$L8&amp;" vainqueurs + "&amp;$H8+$L8&amp;" seconds + "&amp;$H8+$L8&amp;" troisièmes)"))&amp;IF($Q8=0,""," + "&amp;$Q8&amp;" repéché(s)"))</f>
        <v>0 qualfiés des poules(0 vainqueurs + 0 seconds)</v>
      </c>
      <c r="T8" s="160" t="str">
        <f>IF(R8&gt;256,512-R8,IF(R8&gt;128,256-R8,IF(R8&gt;64,128-R8,IF(R8&gt;32,64-R8,IF(R8&gt;16,32-R8,IF(R8&gt;8,16-R8,IF(R8&gt;4,8-R8,"--")))))))</f>
        <v>--</v>
      </c>
      <c r="U8" s="159" t="str">
        <f>IF(R8&gt;512,256,IF(R8&gt;256,256-T8,"--"))</f>
        <v>--</v>
      </c>
      <c r="V8" s="159" t="str">
        <f>IF(R8&gt;256,128,IF(R8&gt;128,128-T8,"--"))</f>
        <v>--</v>
      </c>
      <c r="W8" s="159" t="str">
        <f>IF(R8&gt;128,64,IF(R8&gt;64,64-T8,"--"))</f>
        <v>--</v>
      </c>
      <c r="X8" s="159" t="str">
        <f>IF(R8&gt;64,32,IF(R8&gt;32,32-T8,"--"))</f>
        <v>--</v>
      </c>
      <c r="Y8" s="159" t="str">
        <f>IF(R8&gt;32,16,IF(R8&gt;16,16-T8,"--"))</f>
        <v>--</v>
      </c>
      <c r="Z8" s="159" t="str">
        <f>IF(R8&gt;16,8,IF(R8&gt;8,8-T8,"--"))</f>
        <v>--</v>
      </c>
      <c r="AA8" s="159" t="str">
        <f>IF(R8&gt;8,4,IF(R8&gt;4,4-T8,"--"))</f>
        <v>--</v>
      </c>
      <c r="AB8" s="159" t="str">
        <f>IF(R8&gt;4,2,IF(R8&gt;2,2-T8,"--"))</f>
        <v>--</v>
      </c>
      <c r="AC8" s="158" t="str">
        <f>IF(R8&gt;2,1,IF(R8&gt;1,1-T8,"--"))</f>
        <v>--</v>
      </c>
      <c r="AD8" s="157">
        <f>(H8*3)+(L8*1)</f>
        <v>0</v>
      </c>
      <c r="AE8" s="156">
        <f>SUM(U8:AC8)</f>
        <v>0</v>
      </c>
      <c r="AF8" s="155">
        <f>AD8+AE8</f>
        <v>0</v>
      </c>
      <c r="AH8" s="151"/>
      <c r="AI8" s="151"/>
      <c r="AJ8" s="151"/>
      <c r="AL8" s="151"/>
      <c r="AM8" s="151"/>
      <c r="AN8" s="151"/>
      <c r="AO8" s="151"/>
      <c r="AP8" s="151"/>
      <c r="AQ8" s="151"/>
      <c r="AR8" s="151"/>
      <c r="BF8" s="163"/>
      <c r="BG8" s="163"/>
      <c r="BH8" s="163">
        <f>+IF(AND(F8&lt;=4*E8,F8&gt;=3*E8),1,0)</f>
        <v>1</v>
      </c>
      <c r="BI8" s="163">
        <f>4*E8</f>
        <v>0</v>
      </c>
      <c r="BJ8" s="149">
        <f>3*E8</f>
        <v>0</v>
      </c>
    </row>
    <row r="9" spans="1:61" ht="34.5" customHeight="1">
      <c r="A9" s="236" t="s">
        <v>76</v>
      </c>
      <c r="B9" s="175">
        <f>Liste_inscrits!M297</f>
        <v>0</v>
      </c>
      <c r="C9" s="174"/>
      <c r="D9" s="173">
        <v>3</v>
      </c>
      <c r="E9" s="172"/>
      <c r="F9" s="171">
        <f>B9-C9</f>
        <v>0</v>
      </c>
      <c r="G9" s="170">
        <f>IF(H9+L9=0,"",H9+L9)</f>
      </c>
      <c r="H9" s="167">
        <f>(F9-(2*L9))/3</f>
        <v>0</v>
      </c>
      <c r="I9" s="161" t="s">
        <v>44</v>
      </c>
      <c r="J9" s="161" t="s">
        <v>43</v>
      </c>
      <c r="K9" s="169">
        <f>H9*3</f>
        <v>0</v>
      </c>
      <c r="L9" s="167">
        <f>IF(MOD(F9,3)=0,0,3-MOD(F9,3))</f>
        <v>0</v>
      </c>
      <c r="M9" s="161" t="s">
        <v>44</v>
      </c>
      <c r="N9" s="161" t="s">
        <v>43</v>
      </c>
      <c r="O9" s="166">
        <f>L9*2</f>
        <v>0</v>
      </c>
      <c r="P9" s="165">
        <v>2</v>
      </c>
      <c r="Q9" s="164"/>
      <c r="R9" s="162">
        <f>((H9+L9)*P9)+C9+Q9</f>
        <v>0</v>
      </c>
      <c r="S9" s="168" t="str">
        <f>IF($P9=0,"Sélectionnez le nombre de qualifiés par poule",IF($C9=0,"",$C9&amp;" tétes de série + ")&amp;($H9+$L9)*$P9&amp;" qualfiés des poules"&amp;""&amp;IF($P9=1,"("&amp;$H9+$L9&amp;" vainqueurs)",IF(P9=2,"("&amp;$H9+$L9&amp;" vainqueurs + "&amp;$H9+$L9&amp;" seconds)","("&amp;$H9+$L9&amp;" vainqueurs + "&amp;$H9+$L9&amp;" seconds + "&amp;$H9+$L9&amp;" troisièmes)"))&amp;IF($Q9=0,""," + "&amp;$Q9&amp;" repéché(s)"))</f>
        <v>0 qualfiés des poules(0 vainqueurs + 0 seconds)</v>
      </c>
      <c r="T9" s="160" t="str">
        <f>IF(R9&gt;256,512-R9,IF(R9&gt;128,256-R9,IF(R9&gt;64,128-R9,IF(R9&gt;32,64-R9,IF(R9&gt;16,32-R9,IF(R9&gt;8,16-R9,IF(R9&gt;4,8-R9,"--")))))))</f>
        <v>--</v>
      </c>
      <c r="U9" s="159" t="str">
        <f>IF(R9&gt;512,256,IF(R9&gt;256,256-T9,"--"))</f>
        <v>--</v>
      </c>
      <c r="V9" s="159" t="str">
        <f>IF(R9&gt;256,128,IF(R9&gt;128,128-T9,"--"))</f>
        <v>--</v>
      </c>
      <c r="W9" s="159" t="str">
        <f>IF(R9&gt;128,64,IF(R9&gt;64,64-T9,"--"))</f>
        <v>--</v>
      </c>
      <c r="X9" s="159" t="str">
        <f>IF(R9&gt;64,32,IF(R9&gt;32,32-T9,"--"))</f>
        <v>--</v>
      </c>
      <c r="Y9" s="159" t="str">
        <f>IF(R9&gt;32,16,IF(R9&gt;16,16-T9,"--"))</f>
        <v>--</v>
      </c>
      <c r="Z9" s="159" t="str">
        <f>IF(R9&gt;16,8,IF(R9&gt;8,8-T9,"--"))</f>
        <v>--</v>
      </c>
      <c r="AA9" s="159" t="str">
        <f>IF(R9&gt;8,4,IF(R9&gt;4,4-T9,"--"))</f>
        <v>--</v>
      </c>
      <c r="AB9" s="159" t="str">
        <f>IF(R9&gt;4,2,IF(R9&gt;2,2-T9,"--"))</f>
        <v>--</v>
      </c>
      <c r="AC9" s="158" t="str">
        <f>IF(R9&gt;2,1,IF(R9&gt;1,1-T9,"--"))</f>
        <v>--</v>
      </c>
      <c r="AD9" s="157">
        <f>(H9*3)+(L9*1)</f>
        <v>0</v>
      </c>
      <c r="AE9" s="156">
        <f>SUM(U9:AC9)</f>
        <v>0</v>
      </c>
      <c r="AF9" s="155">
        <f>AD9+AE9</f>
        <v>0</v>
      </c>
      <c r="AH9" s="151"/>
      <c r="AI9" s="151"/>
      <c r="AJ9" s="151"/>
      <c r="AL9" s="151"/>
      <c r="AM9" s="151"/>
      <c r="AN9" s="151"/>
      <c r="AO9" s="151"/>
      <c r="AP9" s="151"/>
      <c r="AQ9" s="151"/>
      <c r="AR9" s="151"/>
      <c r="BF9" s="163"/>
      <c r="BG9" s="163"/>
      <c r="BH9" s="163">
        <f>+IF(AND(F9&lt;=4*E9,F9&gt;=3*E9),1,0)</f>
        <v>1</v>
      </c>
      <c r="BI9" s="163"/>
    </row>
    <row r="10" spans="1:61" ht="34.5" customHeight="1" thickBot="1">
      <c r="A10" s="235" t="s">
        <v>77</v>
      </c>
      <c r="B10" s="175">
        <f>Liste_inscrits!N297</f>
        <v>0</v>
      </c>
      <c r="C10" s="174"/>
      <c r="D10" s="173">
        <v>3</v>
      </c>
      <c r="E10" s="172"/>
      <c r="F10" s="241">
        <f>B10-C10</f>
        <v>0</v>
      </c>
      <c r="G10" s="242">
        <f>IF(H10+L10=0,"",H10+L10)</f>
      </c>
      <c r="H10" s="243">
        <f>(F10-(2*L10))/3</f>
        <v>0</v>
      </c>
      <c r="I10" s="244" t="s">
        <v>44</v>
      </c>
      <c r="J10" s="244" t="s">
        <v>43</v>
      </c>
      <c r="K10" s="245">
        <f>H10*3</f>
        <v>0</v>
      </c>
      <c r="L10" s="243">
        <f>IF(MOD(F10,3)=0,0,3-MOD(F10,3))</f>
        <v>0</v>
      </c>
      <c r="M10" s="244" t="s">
        <v>44</v>
      </c>
      <c r="N10" s="244" t="s">
        <v>43</v>
      </c>
      <c r="O10" s="246">
        <f>L10*2</f>
        <v>0</v>
      </c>
      <c r="P10" s="247">
        <v>2</v>
      </c>
      <c r="Q10" s="164"/>
      <c r="R10" s="162">
        <f>((H10+L10)*P10)+C10+Q10</f>
        <v>0</v>
      </c>
      <c r="S10" s="168" t="str">
        <f>IF($P10=0,"Sélectionnez le nombre de qualifiés par poule",IF($C10=0,"",$C10&amp;" tétes de série + ")&amp;($H10+$L10)*$P10&amp;" qualfiés des poules"&amp;""&amp;IF($P10=1,"("&amp;$H10+$L10&amp;" vainqueurs)",IF(P10=2,"("&amp;$H10+$L10&amp;" vainqueurs + "&amp;$H10+$L10&amp;" seconds)","("&amp;$H10+$L10&amp;" vainqueurs + "&amp;$H10+$L10&amp;" seconds + "&amp;$H10+$L10&amp;" troisièmes)"))&amp;IF($Q10=0,""," + "&amp;$Q10&amp;" repéché(s)"))</f>
        <v>0 qualfiés des poules(0 vainqueurs + 0 seconds)</v>
      </c>
      <c r="T10" s="160" t="str">
        <f>IF(R10&gt;256,512-R10,IF(R10&gt;128,256-R10,IF(R10&gt;64,128-R10,IF(R10&gt;32,64-R10,IF(R10&gt;16,32-R10,IF(R10&gt;8,16-R10,IF(R10&gt;4,8-R10,"--")))))))</f>
        <v>--</v>
      </c>
      <c r="U10" s="159" t="str">
        <f>IF(R10&gt;512,256,IF(R10&gt;256,256-T10,"--"))</f>
        <v>--</v>
      </c>
      <c r="V10" s="159" t="str">
        <f>IF(R10&gt;256,128,IF(R10&gt;128,128-T10,"--"))</f>
        <v>--</v>
      </c>
      <c r="W10" s="159" t="str">
        <f>IF(R10&gt;128,64,IF(R10&gt;64,64-T10,"--"))</f>
        <v>--</v>
      </c>
      <c r="X10" s="159" t="str">
        <f>IF(R10&gt;64,32,IF(R10&gt;32,32-T10,"--"))</f>
        <v>--</v>
      </c>
      <c r="Y10" s="159" t="str">
        <f>IF(R10&gt;32,16,IF(R10&gt;16,16-T10,"--"))</f>
        <v>--</v>
      </c>
      <c r="Z10" s="159" t="str">
        <f>IF(R10&gt;16,8,IF(R10&gt;8,8-T10,"--"))</f>
        <v>--</v>
      </c>
      <c r="AA10" s="159" t="str">
        <f>IF(R10&gt;8,4,IF(R10&gt;4,4-T10,"--"))</f>
        <v>--</v>
      </c>
      <c r="AB10" s="159" t="str">
        <f>IF(R10&gt;4,2,IF(R10&gt;2,2-T10,"--"))</f>
        <v>--</v>
      </c>
      <c r="AC10" s="158" t="str">
        <f>IF(R10&gt;2,1,IF(R10&gt;1,1-T10,"--"))</f>
        <v>--</v>
      </c>
      <c r="AD10" s="157">
        <f>(H10*3)+(L10*1)</f>
        <v>0</v>
      </c>
      <c r="AE10" s="156">
        <f>SUM(U10:AC10)</f>
        <v>0</v>
      </c>
      <c r="AF10" s="200">
        <f>AD10+AE10</f>
        <v>0</v>
      </c>
      <c r="AH10" s="151"/>
      <c r="AI10" s="151"/>
      <c r="AJ10" s="151"/>
      <c r="AL10" s="151"/>
      <c r="AM10" s="151"/>
      <c r="AN10" s="151"/>
      <c r="AO10" s="151"/>
      <c r="AP10" s="151"/>
      <c r="AQ10" s="151"/>
      <c r="AR10" s="151"/>
      <c r="BF10" s="163"/>
      <c r="BG10" s="163"/>
      <c r="BH10" s="163">
        <f>+IF(AND(F10&lt;=4*E10,F10&gt;=3*E10),1,0)</f>
        <v>1</v>
      </c>
      <c r="BI10" s="163"/>
    </row>
    <row r="11" spans="1:32" ht="20.25" thickBot="1">
      <c r="A11" s="303" t="s">
        <v>42</v>
      </c>
      <c r="B11" s="303"/>
      <c r="C11" s="303"/>
      <c r="D11" s="303"/>
      <c r="E11" s="303"/>
      <c r="F11" s="304"/>
      <c r="G11" s="304"/>
      <c r="H11" s="304"/>
      <c r="I11" s="304"/>
      <c r="J11" s="304"/>
      <c r="K11" s="304"/>
      <c r="L11" s="304"/>
      <c r="M11" s="304"/>
      <c r="N11" s="304"/>
      <c r="O11" s="304"/>
      <c r="P11" s="304"/>
      <c r="Q11" s="303"/>
      <c r="R11" s="303"/>
      <c r="S11" s="303"/>
      <c r="T11" s="303"/>
      <c r="U11" s="303"/>
      <c r="V11" s="303"/>
      <c r="W11" s="303"/>
      <c r="X11" s="303"/>
      <c r="Y11" s="303"/>
      <c r="Z11" s="303"/>
      <c r="AA11" s="303"/>
      <c r="AB11" s="303"/>
      <c r="AC11" s="303"/>
      <c r="AD11" s="154">
        <f>SUM(AD7:AD10)</f>
        <v>0</v>
      </c>
      <c r="AE11" s="153">
        <f>SUM(AE7:AE10)</f>
        <v>0</v>
      </c>
      <c r="AF11" s="201">
        <f>SUM(AF7++AF8+AF9+AF10)</f>
        <v>0</v>
      </c>
    </row>
    <row r="12" ht="9" customHeight="1"/>
    <row r="13" ht="14.25">
      <c r="A13" s="152" t="s">
        <v>41</v>
      </c>
    </row>
    <row r="14" spans="1:20" ht="12.75">
      <c r="A14" s="149" t="s">
        <v>36</v>
      </c>
      <c r="B14" s="149" t="s">
        <v>40</v>
      </c>
      <c r="C14" s="151" t="s">
        <v>39</v>
      </c>
      <c r="G14" s="151"/>
      <c r="T14" s="149"/>
    </row>
    <row r="15" spans="1:20" ht="12.75">
      <c r="A15" s="149" t="s">
        <v>36</v>
      </c>
      <c r="B15" s="149" t="s">
        <v>38</v>
      </c>
      <c r="C15" s="151" t="s">
        <v>37</v>
      </c>
      <c r="G15" s="151"/>
      <c r="T15" s="149"/>
    </row>
    <row r="16" spans="1:3" ht="14.25">
      <c r="A16" s="149" t="s">
        <v>36</v>
      </c>
      <c r="B16" s="149" t="s">
        <v>35</v>
      </c>
      <c r="C16" s="151" t="s">
        <v>34</v>
      </c>
    </row>
  </sheetData>
  <sheetProtection/>
  <mergeCells count="7">
    <mergeCell ref="A11:AC11"/>
    <mergeCell ref="R6:S6"/>
    <mergeCell ref="T1:AD2"/>
    <mergeCell ref="G1:R2"/>
    <mergeCell ref="A3:AF4"/>
    <mergeCell ref="H6:K6"/>
    <mergeCell ref="L6:O6"/>
  </mergeCells>
  <conditionalFormatting sqref="V13:BE65520 A3:AF3 AG3:BE4 D13:U13 AL6:AN10 AG5:AG10 A5:AF5 AH5:BE5 A13:C15 A6:F6 H16:U65520 G14:G65520 A16:F65520 G6:AF10 C7:F10 AP6:BE10 BF1:IV65520 A11:BE12">
    <cfRule type="cellIs" priority="4" dxfId="0" operator="equal" stopIfTrue="1">
      <formula>0</formula>
    </cfRule>
  </conditionalFormatting>
  <conditionalFormatting sqref="A7:A10">
    <cfRule type="cellIs" priority="2" dxfId="0" operator="equal" stopIfTrue="1">
      <formula>0</formula>
    </cfRule>
  </conditionalFormatting>
  <conditionalFormatting sqref="B7:B10">
    <cfRule type="cellIs" priority="1" dxfId="0" operator="equal" stopIfTrue="1">
      <formula>0</formula>
    </cfRule>
  </conditionalFormatting>
  <dataValidations count="2">
    <dataValidation type="list" allowBlank="1" showInputMessage="1" showErrorMessage="1" sqref="D7:D10 D65527:D65536">
      <formula1>$BG$3:$BG$4</formula1>
      <formula2>0</formula2>
    </dataValidation>
    <dataValidation type="list" allowBlank="1" showInputMessage="1" showErrorMessage="1" sqref="P7:P10 P65527:P65536">
      <formula1>$BF$3:$BF$5</formula1>
    </dataValidation>
  </dataValidations>
  <printOptions/>
  <pageMargins left="0.31496062992125984" right="0.1968503937007874" top="0.2362204724409449" bottom="0.3937007874015748" header="0.15748031496062992" footer="0.15748031496062992"/>
  <pageSetup fitToHeight="7" fitToWidth="1" horizontalDpi="300" verticalDpi="300" orientation="landscape" paperSize="9" scale="71" r:id="rId2"/>
  <headerFooter alignWithMargins="0">
    <oddHeader>&amp;RORG/14/ 013</oddHeader>
    <oddFooter xml:space="preserve">&amp;LF.F.T.T. / C.F.A. / I.F.E.F.Formation Arbitrage&amp;C&amp;A&amp;R&amp;8&amp;Fmise à jour : 07-2014 </oddFooter>
  </headerFooter>
  <ignoredErrors>
    <ignoredError sqref="B7:B10" unlocked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T140"/>
  <sheetViews>
    <sheetView zoomScalePageLayoutView="0" workbookViewId="0" topLeftCell="A1">
      <selection activeCell="T71" sqref="T71"/>
    </sheetView>
  </sheetViews>
  <sheetFormatPr defaultColWidth="11.421875" defaultRowHeight="12.75"/>
  <cols>
    <col min="3" max="3" width="19.421875" style="0" customWidth="1"/>
    <col min="4" max="17" width="8.7109375" style="0" customWidth="1"/>
  </cols>
  <sheetData>
    <row r="1" spans="1:17" ht="15" customHeight="1" thickBot="1">
      <c r="A1" s="41"/>
      <c r="B1" s="299"/>
      <c r="C1" s="299"/>
      <c r="D1" s="67"/>
      <c r="E1" s="67"/>
      <c r="F1" s="67"/>
      <c r="G1" s="67"/>
      <c r="H1" s="67"/>
      <c r="I1" s="67"/>
      <c r="J1" s="67"/>
      <c r="K1" s="67"/>
      <c r="L1" s="67"/>
      <c r="M1" s="67"/>
      <c r="N1" s="67"/>
      <c r="O1" s="67"/>
      <c r="P1" s="67"/>
      <c r="Q1" s="68"/>
    </row>
    <row r="2" spans="1:17" ht="15" customHeight="1" thickBot="1">
      <c r="A2" s="42"/>
      <c r="B2" s="91" t="s">
        <v>3</v>
      </c>
      <c r="C2" s="89" t="e">
        <f>IF(A4&lt;&gt;"",VLOOKUP(A4,Liste_inscrits!A:N,4,FALSE),"")</f>
        <v>#N/A</v>
      </c>
      <c r="D2" s="312" t="s">
        <v>6</v>
      </c>
      <c r="E2" s="313"/>
      <c r="F2" s="313"/>
      <c r="G2" s="313"/>
      <c r="H2" s="313"/>
      <c r="I2" s="313"/>
      <c r="J2" s="313"/>
      <c r="K2" s="314"/>
      <c r="L2" s="313" t="s">
        <v>7</v>
      </c>
      <c r="M2" s="313"/>
      <c r="N2" s="313"/>
      <c r="O2" s="313"/>
      <c r="P2" s="313"/>
      <c r="Q2" s="315"/>
    </row>
    <row r="3" spans="1:17" ht="22.5" customHeight="1" thickBot="1">
      <c r="A3" s="42" t="s">
        <v>0</v>
      </c>
      <c r="B3" s="301" t="s">
        <v>12</v>
      </c>
      <c r="C3" s="301"/>
      <c r="D3" s="64" t="s">
        <v>13</v>
      </c>
      <c r="E3" s="65" t="s">
        <v>14</v>
      </c>
      <c r="F3" s="66" t="s">
        <v>15</v>
      </c>
      <c r="G3" s="64" t="s">
        <v>16</v>
      </c>
      <c r="H3" s="65" t="s">
        <v>17</v>
      </c>
      <c r="I3" s="66" t="s">
        <v>18</v>
      </c>
      <c r="J3" s="64" t="s">
        <v>29</v>
      </c>
      <c r="K3" s="73" t="s">
        <v>27</v>
      </c>
      <c r="L3" s="70" t="s">
        <v>21</v>
      </c>
      <c r="M3" s="65" t="s">
        <v>22</v>
      </c>
      <c r="N3" s="69" t="s">
        <v>23</v>
      </c>
      <c r="O3" s="62" t="s">
        <v>24</v>
      </c>
      <c r="P3" s="63" t="s">
        <v>25</v>
      </c>
      <c r="Q3" s="74" t="s">
        <v>28</v>
      </c>
    </row>
    <row r="4" spans="1:18" s="82" customFormat="1" ht="22.5" customHeight="1" thickBot="1">
      <c r="A4" s="75">
        <v>1</v>
      </c>
      <c r="B4" s="76" t="e">
        <f>IF(A4&lt;&gt;"",VLOOKUP(A4,Liste_inscrits!A:J,3,FALSE),"")</f>
        <v>#N/A</v>
      </c>
      <c r="C4" s="83"/>
      <c r="D4" s="78" t="e">
        <f>IF(A4&lt;&gt;"",VLOOKUP(A4,Liste_inscrits!A:N,11,FALSE),"")</f>
        <v>#N/A</v>
      </c>
      <c r="E4" s="79" t="e">
        <f>IF(A4&lt;&gt;"",VLOOKUP(A4,Liste_inscrits!A:N,12,FALSE),"")</f>
        <v>#N/A</v>
      </c>
      <c r="F4" s="79" t="e">
        <f>IF(A4&lt;&gt;"",VLOOKUP(A4,Liste_inscrits!A:N,13,FALSE),"")</f>
        <v>#N/A</v>
      </c>
      <c r="G4" s="79" t="e">
        <f>IF(A4&lt;&gt;"",VLOOKUP(A4,Liste_inscrits!A:N,14,FALSE),"")</f>
        <v>#N/A</v>
      </c>
      <c r="H4" s="79" t="e">
        <f>IF(A4&lt;&gt;"",VLOOKUP(A4,Liste_inscrits!A:N,15,FALSE),"")</f>
        <v>#N/A</v>
      </c>
      <c r="I4" s="79" t="e">
        <f>IF(A4&lt;&gt;"",VLOOKUP(A4,Liste_inscrits!A:N,16,FALSE),"")</f>
        <v>#N/A</v>
      </c>
      <c r="J4" s="79" t="e">
        <f>IF(A4&lt;&gt;"",VLOOKUP(A4,Liste_inscrits!A:N,17,FALSE),"")</f>
        <v>#N/A</v>
      </c>
      <c r="K4" s="80" t="e">
        <f>IF(A4&lt;&gt;"",VLOOKUP(A4,Liste_inscrits!A:N,18,FALSE),"")</f>
        <v>#N/A</v>
      </c>
      <c r="L4" s="78" t="e">
        <f>IF(A4&lt;&gt;"",VLOOKUP(A4,Liste_inscrits!A:N,19,FALSE),"")</f>
        <v>#N/A</v>
      </c>
      <c r="M4" s="79" t="e">
        <f>IF(A4&lt;&gt;"",VLOOKUP(A4,Liste_inscrits!A:N,20,FALSE),"")</f>
        <v>#N/A</v>
      </c>
      <c r="N4" s="79" t="e">
        <f>IF(A4&lt;&gt;"",VLOOKUP(A4,Liste_inscrits!A:N,21,FALSE),"")</f>
        <v>#N/A</v>
      </c>
      <c r="O4" s="79" t="e">
        <f>IF(A4&lt;&gt;"",VLOOKUP(A4,Liste_inscrits!A:N,22,FALSE),"")</f>
        <v>#N/A</v>
      </c>
      <c r="P4" s="79" t="e">
        <f>IF(A4&lt;&gt;"",VLOOKUP(A4,Liste_inscrits!A:N,23,FALSE),"")</f>
        <v>#N/A</v>
      </c>
      <c r="Q4" s="81" t="e">
        <f>IF(A4&lt;&gt;"",VLOOKUP(A4,Liste_inscrits!A:N,24,FALSE),"")</f>
        <v>#N/A</v>
      </c>
      <c r="R4" s="84"/>
    </row>
    <row r="5" spans="1:17" ht="15" customHeight="1" thickBot="1">
      <c r="A5" s="41"/>
      <c r="B5" s="299"/>
      <c r="C5" s="299"/>
      <c r="D5" s="71"/>
      <c r="E5" s="71"/>
      <c r="F5" s="71"/>
      <c r="G5" s="71"/>
      <c r="H5" s="71"/>
      <c r="I5" s="71"/>
      <c r="J5" s="71"/>
      <c r="K5" s="71"/>
      <c r="L5" s="71"/>
      <c r="M5" s="71"/>
      <c r="N5" s="71"/>
      <c r="O5" s="71"/>
      <c r="P5" s="71"/>
      <c r="Q5" s="72"/>
    </row>
    <row r="6" spans="1:17" ht="15" customHeight="1" thickBot="1">
      <c r="A6" s="42"/>
      <c r="B6" s="91" t="s">
        <v>3</v>
      </c>
      <c r="C6" s="92" t="e">
        <f>IF(A8&lt;&gt;"",VLOOKUP(A8,Liste_inscrits!A:N,4,FALSE),"")</f>
        <v>#N/A</v>
      </c>
      <c r="D6" s="313" t="s">
        <v>6</v>
      </c>
      <c r="E6" s="313"/>
      <c r="F6" s="313"/>
      <c r="G6" s="313"/>
      <c r="H6" s="313"/>
      <c r="I6" s="313"/>
      <c r="J6" s="313"/>
      <c r="K6" s="314"/>
      <c r="L6" s="313" t="s">
        <v>7</v>
      </c>
      <c r="M6" s="313"/>
      <c r="N6" s="313"/>
      <c r="O6" s="313"/>
      <c r="P6" s="313"/>
      <c r="Q6" s="315"/>
    </row>
    <row r="7" spans="1:17" ht="22.5" customHeight="1" thickBot="1">
      <c r="A7" s="42" t="s">
        <v>0</v>
      </c>
      <c r="B7" s="301" t="s">
        <v>12</v>
      </c>
      <c r="C7" s="302"/>
      <c r="D7" s="70" t="s">
        <v>13</v>
      </c>
      <c r="E7" s="65" t="s">
        <v>14</v>
      </c>
      <c r="F7" s="66" t="s">
        <v>15</v>
      </c>
      <c r="G7" s="64" t="s">
        <v>16</v>
      </c>
      <c r="H7" s="65" t="s">
        <v>17</v>
      </c>
      <c r="I7" s="66" t="s">
        <v>18</v>
      </c>
      <c r="J7" s="64" t="s">
        <v>29</v>
      </c>
      <c r="K7" s="73" t="s">
        <v>27</v>
      </c>
      <c r="L7" s="70" t="s">
        <v>21</v>
      </c>
      <c r="M7" s="65" t="s">
        <v>22</v>
      </c>
      <c r="N7" s="69" t="s">
        <v>23</v>
      </c>
      <c r="O7" s="62" t="s">
        <v>24</v>
      </c>
      <c r="P7" s="63" t="s">
        <v>25</v>
      </c>
      <c r="Q7" s="74" t="s">
        <v>28</v>
      </c>
    </row>
    <row r="8" spans="1:17" s="82" customFormat="1" ht="22.5" customHeight="1" thickBot="1">
      <c r="A8" s="75">
        <v>2</v>
      </c>
      <c r="B8" s="76" t="e">
        <f>IF(A8&lt;&gt;"",VLOOKUP(A8,Liste_inscrits!A:J,3,FALSE),"")</f>
        <v>#N/A</v>
      </c>
      <c r="C8" s="77"/>
      <c r="D8" s="78" t="e">
        <f>IF(A8&lt;&gt;"",VLOOKUP(A8,Liste_inscrits!A:N,11,FALSE),"")</f>
        <v>#N/A</v>
      </c>
      <c r="E8" s="79" t="e">
        <f>IF(A8&lt;&gt;"",VLOOKUP(A8,Liste_inscrits!A:N,12,FALSE),"")</f>
        <v>#N/A</v>
      </c>
      <c r="F8" s="79" t="e">
        <f>IF(A8&lt;&gt;"",VLOOKUP(A8,Liste_inscrits!A:N,13,FALSE),"")</f>
        <v>#N/A</v>
      </c>
      <c r="G8" s="79" t="e">
        <f>IF(A8&lt;&gt;"",VLOOKUP(A8,Liste_inscrits!A:N,14,FALSE),"")</f>
        <v>#N/A</v>
      </c>
      <c r="H8" s="79" t="e">
        <f>IF(A8&lt;&gt;"",VLOOKUP(A8,Liste_inscrits!A:N,15,FALSE),"")</f>
        <v>#N/A</v>
      </c>
      <c r="I8" s="79" t="e">
        <f>IF(A8&lt;&gt;"",VLOOKUP(A8,Liste_inscrits!A:N,16,FALSE),"")</f>
        <v>#N/A</v>
      </c>
      <c r="J8" s="79" t="e">
        <f>IF(A8&lt;&gt;"",VLOOKUP(A8,Liste_inscrits!A:N,17,FALSE),"")</f>
        <v>#N/A</v>
      </c>
      <c r="K8" s="80" t="e">
        <f>IF(A8&lt;&gt;"",VLOOKUP(A8,Liste_inscrits!A:N,18,FALSE),"")</f>
        <v>#N/A</v>
      </c>
      <c r="L8" s="78" t="e">
        <f>IF(A8&lt;&gt;"",VLOOKUP(A8,Liste_inscrits!A:N,19,FALSE),"")</f>
        <v>#N/A</v>
      </c>
      <c r="M8" s="79" t="e">
        <f>IF(A8&lt;&gt;"",VLOOKUP(A8,Liste_inscrits!A:N,20,FALSE),"")</f>
        <v>#N/A</v>
      </c>
      <c r="N8" s="79" t="e">
        <f>IF(A8&lt;&gt;"",VLOOKUP(A8,Liste_inscrits!A:N,21,FALSE),"")</f>
        <v>#N/A</v>
      </c>
      <c r="O8" s="79" t="e">
        <f>IF(A8&lt;&gt;"",VLOOKUP(A8,Liste_inscrits!A:N,22,FALSE),"")</f>
        <v>#N/A</v>
      </c>
      <c r="P8" s="79" t="e">
        <f>IF(A8&lt;&gt;"",VLOOKUP(A8,Liste_inscrits!A:N,23,FALSE),"")</f>
        <v>#N/A</v>
      </c>
      <c r="Q8" s="81" t="e">
        <f>IF(A8&lt;&gt;"",VLOOKUP(A8,Liste_inscrits!A:N,24,FALSE),"")</f>
        <v>#N/A</v>
      </c>
    </row>
    <row r="9" spans="1:17" ht="15" customHeight="1" thickBot="1">
      <c r="A9" s="41"/>
      <c r="B9" s="299"/>
      <c r="C9" s="299"/>
      <c r="D9" s="67"/>
      <c r="E9" s="67"/>
      <c r="F9" s="67"/>
      <c r="G9" s="67"/>
      <c r="H9" s="67"/>
      <c r="I9" s="67"/>
      <c r="J9" s="67"/>
      <c r="K9" s="67"/>
      <c r="L9" s="67"/>
      <c r="M9" s="67"/>
      <c r="N9" s="67"/>
      <c r="O9" s="67"/>
      <c r="P9" s="67"/>
      <c r="Q9" s="68"/>
    </row>
    <row r="10" spans="1:17" ht="15" customHeight="1" thickBot="1">
      <c r="A10" s="42"/>
      <c r="B10" s="91" t="s">
        <v>3</v>
      </c>
      <c r="C10" s="89" t="e">
        <f>IF(A12&lt;&gt;"",VLOOKUP(A12,Liste_inscrits!A:N,4,FALSE),"")</f>
        <v>#N/A</v>
      </c>
      <c r="D10" s="312" t="s">
        <v>6</v>
      </c>
      <c r="E10" s="313"/>
      <c r="F10" s="313"/>
      <c r="G10" s="313"/>
      <c r="H10" s="313"/>
      <c r="I10" s="313"/>
      <c r="J10" s="313"/>
      <c r="K10" s="314"/>
      <c r="L10" s="313" t="s">
        <v>7</v>
      </c>
      <c r="M10" s="313"/>
      <c r="N10" s="313"/>
      <c r="O10" s="313"/>
      <c r="P10" s="313"/>
      <c r="Q10" s="315"/>
    </row>
    <row r="11" spans="1:17" ht="22.5" customHeight="1" thickBot="1">
      <c r="A11" s="42" t="s">
        <v>0</v>
      </c>
      <c r="B11" s="301" t="s">
        <v>12</v>
      </c>
      <c r="C11" s="302"/>
      <c r="D11" s="70" t="s">
        <v>13</v>
      </c>
      <c r="E11" s="65" t="s">
        <v>14</v>
      </c>
      <c r="F11" s="66" t="s">
        <v>15</v>
      </c>
      <c r="G11" s="64" t="s">
        <v>16</v>
      </c>
      <c r="H11" s="65" t="s">
        <v>17</v>
      </c>
      <c r="I11" s="66" t="s">
        <v>18</v>
      </c>
      <c r="J11" s="64" t="s">
        <v>29</v>
      </c>
      <c r="K11" s="73" t="s">
        <v>27</v>
      </c>
      <c r="L11" s="70" t="s">
        <v>21</v>
      </c>
      <c r="M11" s="65" t="s">
        <v>22</v>
      </c>
      <c r="N11" s="69" t="s">
        <v>23</v>
      </c>
      <c r="O11" s="62" t="s">
        <v>24</v>
      </c>
      <c r="P11" s="63" t="s">
        <v>25</v>
      </c>
      <c r="Q11" s="74" t="s">
        <v>28</v>
      </c>
    </row>
    <row r="12" spans="1:17" s="82" customFormat="1" ht="22.5" customHeight="1" thickBot="1">
      <c r="A12" s="75">
        <v>3</v>
      </c>
      <c r="B12" s="76" t="e">
        <f>IF(A12&lt;&gt;"",VLOOKUP(A12,Liste_inscrits!A:J,3,FALSE),"")</f>
        <v>#N/A</v>
      </c>
      <c r="C12" s="77"/>
      <c r="D12" s="78" t="e">
        <f>IF(A12&lt;&gt;"",VLOOKUP(A12,Liste_inscrits!A:N,11,FALSE),"")</f>
        <v>#N/A</v>
      </c>
      <c r="E12" s="79" t="e">
        <f>IF(A12&lt;&gt;"",VLOOKUP(A12,Liste_inscrits!A:N,12,FALSE),"")</f>
        <v>#N/A</v>
      </c>
      <c r="F12" s="79" t="e">
        <f>IF(A12&lt;&gt;"",VLOOKUP(A12,Liste_inscrits!A:N,13,FALSE),"")</f>
        <v>#N/A</v>
      </c>
      <c r="G12" s="79" t="e">
        <f>IF(A12&lt;&gt;"",VLOOKUP(A12,Liste_inscrits!A:N,14,FALSE),"")</f>
        <v>#N/A</v>
      </c>
      <c r="H12" s="79" t="e">
        <f>IF(A12&lt;&gt;"",VLOOKUP(A12,Liste_inscrits!A:N,15,FALSE),"")</f>
        <v>#N/A</v>
      </c>
      <c r="I12" s="79" t="e">
        <f>IF(A12&lt;&gt;"",VLOOKUP(A12,Liste_inscrits!A:N,16,FALSE),"")</f>
        <v>#N/A</v>
      </c>
      <c r="J12" s="79" t="e">
        <f>IF(A12&lt;&gt;"",VLOOKUP(A12,Liste_inscrits!A:N,17,FALSE),"")</f>
        <v>#N/A</v>
      </c>
      <c r="K12" s="80" t="e">
        <f>IF(A12&lt;&gt;"",VLOOKUP(A12,Liste_inscrits!A:N,18,FALSE),"")</f>
        <v>#N/A</v>
      </c>
      <c r="L12" s="78" t="e">
        <f>IF(A12&lt;&gt;"",VLOOKUP(A12,Liste_inscrits!A:N,19,FALSE),"")</f>
        <v>#N/A</v>
      </c>
      <c r="M12" s="79" t="e">
        <f>IF(A12&lt;&gt;"",VLOOKUP(A12,Liste_inscrits!A:N,20,FALSE),"")</f>
        <v>#N/A</v>
      </c>
      <c r="N12" s="79" t="e">
        <f>IF(A12&lt;&gt;"",VLOOKUP(A12,Liste_inscrits!A:N,21,FALSE),"")</f>
        <v>#N/A</v>
      </c>
      <c r="O12" s="79" t="e">
        <f>IF(A12&lt;&gt;"",VLOOKUP(A12,Liste_inscrits!A:N,22,FALSE),"")</f>
        <v>#N/A</v>
      </c>
      <c r="P12" s="79" t="e">
        <f>IF(A12&lt;&gt;"",VLOOKUP(A12,Liste_inscrits!A:N,23,FALSE),"")</f>
        <v>#N/A</v>
      </c>
      <c r="Q12" s="81" t="e">
        <f>IF(A12&lt;&gt;"",VLOOKUP(A12,Liste_inscrits!A:N,24,FALSE),"")</f>
        <v>#N/A</v>
      </c>
    </row>
    <row r="13" spans="1:17" ht="15" customHeight="1" thickBot="1">
      <c r="A13" s="41"/>
      <c r="B13" s="299"/>
      <c r="C13" s="299"/>
      <c r="D13" s="67"/>
      <c r="E13" s="67"/>
      <c r="F13" s="67"/>
      <c r="G13" s="67"/>
      <c r="H13" s="67"/>
      <c r="I13" s="67"/>
      <c r="J13" s="67"/>
      <c r="K13" s="67"/>
      <c r="L13" s="71"/>
      <c r="M13" s="71"/>
      <c r="N13" s="71"/>
      <c r="O13" s="71"/>
      <c r="P13" s="71"/>
      <c r="Q13" s="72"/>
    </row>
    <row r="14" spans="1:17" ht="15" customHeight="1" thickBot="1">
      <c r="A14" s="42"/>
      <c r="B14" s="91" t="s">
        <v>3</v>
      </c>
      <c r="C14" s="89" t="e">
        <f>IF(A16&lt;&gt;"",VLOOKUP(A16,Liste_inscrits!A:N,4,FALSE),"")</f>
        <v>#N/A</v>
      </c>
      <c r="D14" s="312" t="s">
        <v>6</v>
      </c>
      <c r="E14" s="313"/>
      <c r="F14" s="313"/>
      <c r="G14" s="313"/>
      <c r="H14" s="313"/>
      <c r="I14" s="313"/>
      <c r="J14" s="313"/>
      <c r="K14" s="314"/>
      <c r="L14" s="316" t="s">
        <v>7</v>
      </c>
      <c r="M14" s="316"/>
      <c r="N14" s="316"/>
      <c r="O14" s="316"/>
      <c r="P14" s="316"/>
      <c r="Q14" s="317"/>
    </row>
    <row r="15" spans="1:17" ht="22.5" customHeight="1" thickBot="1">
      <c r="A15" s="42" t="s">
        <v>0</v>
      </c>
      <c r="B15" s="301" t="s">
        <v>12</v>
      </c>
      <c r="C15" s="301"/>
      <c r="D15" s="64" t="s">
        <v>13</v>
      </c>
      <c r="E15" s="65" t="s">
        <v>14</v>
      </c>
      <c r="F15" s="66" t="s">
        <v>15</v>
      </c>
      <c r="G15" s="64" t="s">
        <v>16</v>
      </c>
      <c r="H15" s="65" t="s">
        <v>17</v>
      </c>
      <c r="I15" s="66" t="s">
        <v>18</v>
      </c>
      <c r="J15" s="64" t="s">
        <v>29</v>
      </c>
      <c r="K15" s="73" t="s">
        <v>27</v>
      </c>
      <c r="L15" s="70" t="s">
        <v>21</v>
      </c>
      <c r="M15" s="65" t="s">
        <v>22</v>
      </c>
      <c r="N15" s="69" t="s">
        <v>23</v>
      </c>
      <c r="O15" s="62" t="s">
        <v>24</v>
      </c>
      <c r="P15" s="63" t="s">
        <v>25</v>
      </c>
      <c r="Q15" s="74" t="s">
        <v>28</v>
      </c>
    </row>
    <row r="16" spans="1:17" s="82" customFormat="1" ht="22.5" customHeight="1" thickBot="1">
      <c r="A16" s="75">
        <v>4</v>
      </c>
      <c r="B16" s="76" t="e">
        <f>IF(A16&lt;&gt;"",VLOOKUP(A16,Liste_inscrits!A:J,3,FALSE),"")</f>
        <v>#N/A</v>
      </c>
      <c r="C16" s="83"/>
      <c r="D16" s="78" t="e">
        <f>IF(A16&lt;&gt;"",VLOOKUP(A16,Liste_inscrits!A:N,11,FALSE),"")</f>
        <v>#N/A</v>
      </c>
      <c r="E16" s="79" t="e">
        <f>IF(A16&lt;&gt;"",VLOOKUP(A16,Liste_inscrits!A:N,12,FALSE),"")</f>
        <v>#N/A</v>
      </c>
      <c r="F16" s="79" t="e">
        <f>IF(A16&lt;&gt;"",VLOOKUP(A16,Liste_inscrits!A:N,13,FALSE),"")</f>
        <v>#N/A</v>
      </c>
      <c r="G16" s="79" t="e">
        <f>IF(A16&lt;&gt;"",VLOOKUP(A16,Liste_inscrits!A:N,14,FALSE),"")</f>
        <v>#N/A</v>
      </c>
      <c r="H16" s="79" t="e">
        <f>IF(A16&lt;&gt;"",VLOOKUP(A16,Liste_inscrits!A:N,15,FALSE),"")</f>
        <v>#N/A</v>
      </c>
      <c r="I16" s="79" t="e">
        <f>IF(A16&lt;&gt;"",VLOOKUP(A16,Liste_inscrits!A:N,16,FALSE),"")</f>
        <v>#N/A</v>
      </c>
      <c r="J16" s="79" t="e">
        <f>IF(A16&lt;&gt;"",VLOOKUP(A16,Liste_inscrits!A:N,17,FALSE),"")</f>
        <v>#N/A</v>
      </c>
      <c r="K16" s="80" t="e">
        <f>IF(A16&lt;&gt;"",VLOOKUP(A16,Liste_inscrits!A:N,18,FALSE),"")</f>
        <v>#N/A</v>
      </c>
      <c r="L16" s="78" t="e">
        <f>IF(A16&lt;&gt;"",VLOOKUP(A16,Liste_inscrits!A:N,19,FALSE),"")</f>
        <v>#N/A</v>
      </c>
      <c r="M16" s="79" t="e">
        <f>IF(A16&lt;&gt;"",VLOOKUP(A16,Liste_inscrits!A:N,20,FALSE),"")</f>
        <v>#N/A</v>
      </c>
      <c r="N16" s="79" t="e">
        <f>IF(A16&lt;&gt;"",VLOOKUP(A16,Liste_inscrits!A:N,21,FALSE),"")</f>
        <v>#N/A</v>
      </c>
      <c r="O16" s="79" t="e">
        <f>IF(A16&lt;&gt;"",VLOOKUP(A16,Liste_inscrits!A:N,22,FALSE),"")</f>
        <v>#N/A</v>
      </c>
      <c r="P16" s="79" t="e">
        <f>IF(A16&lt;&gt;"",VLOOKUP(A16,Liste_inscrits!A:N,23,FALSE),"")</f>
        <v>#N/A</v>
      </c>
      <c r="Q16" s="81" t="e">
        <f>IF(A16&lt;&gt;"",VLOOKUP(A16,Liste_inscrits!A:N,24,FALSE),"")</f>
        <v>#N/A</v>
      </c>
    </row>
    <row r="17" spans="1:20" ht="15" customHeight="1" thickBot="1">
      <c r="A17" s="41"/>
      <c r="B17" s="299"/>
      <c r="C17" s="299"/>
      <c r="D17" s="71"/>
      <c r="E17" s="71"/>
      <c r="F17" s="71"/>
      <c r="G17" s="71"/>
      <c r="H17" s="71"/>
      <c r="I17" s="71"/>
      <c r="J17" s="71"/>
      <c r="K17" s="71"/>
      <c r="L17" s="71"/>
      <c r="M17" s="71"/>
      <c r="N17" s="71"/>
      <c r="O17" s="71"/>
      <c r="P17" s="71"/>
      <c r="Q17" s="72"/>
      <c r="T17" s="61"/>
    </row>
    <row r="18" spans="1:17" ht="15" customHeight="1" thickBot="1">
      <c r="A18" s="42"/>
      <c r="B18" s="91" t="s">
        <v>3</v>
      </c>
      <c r="C18" s="89" t="e">
        <f>IF(A20&lt;&gt;"",VLOOKUP(A20,Liste_inscrits!A:N,4,FALSE),"")</f>
        <v>#N/A</v>
      </c>
      <c r="D18" s="312" t="s">
        <v>6</v>
      </c>
      <c r="E18" s="313"/>
      <c r="F18" s="313"/>
      <c r="G18" s="313"/>
      <c r="H18" s="313"/>
      <c r="I18" s="313"/>
      <c r="J18" s="313"/>
      <c r="K18" s="314"/>
      <c r="L18" s="316" t="s">
        <v>7</v>
      </c>
      <c r="M18" s="316"/>
      <c r="N18" s="316"/>
      <c r="O18" s="316"/>
      <c r="P18" s="316"/>
      <c r="Q18" s="317"/>
    </row>
    <row r="19" spans="1:17" ht="22.5" customHeight="1" thickBot="1">
      <c r="A19" s="42" t="s">
        <v>0</v>
      </c>
      <c r="B19" s="301" t="s">
        <v>12</v>
      </c>
      <c r="C19" s="301"/>
      <c r="D19" s="64" t="s">
        <v>13</v>
      </c>
      <c r="E19" s="65" t="s">
        <v>14</v>
      </c>
      <c r="F19" s="66" t="s">
        <v>15</v>
      </c>
      <c r="G19" s="64" t="s">
        <v>16</v>
      </c>
      <c r="H19" s="65" t="s">
        <v>17</v>
      </c>
      <c r="I19" s="66" t="s">
        <v>18</v>
      </c>
      <c r="J19" s="64" t="s">
        <v>29</v>
      </c>
      <c r="K19" s="73" t="s">
        <v>27</v>
      </c>
      <c r="L19" s="70" t="s">
        <v>21</v>
      </c>
      <c r="M19" s="65" t="s">
        <v>22</v>
      </c>
      <c r="N19" s="69" t="s">
        <v>23</v>
      </c>
      <c r="O19" s="62" t="s">
        <v>24</v>
      </c>
      <c r="P19" s="63" t="s">
        <v>25</v>
      </c>
      <c r="Q19" s="74" t="s">
        <v>28</v>
      </c>
    </row>
    <row r="20" spans="1:17" s="82" customFormat="1" ht="22.5" customHeight="1" thickBot="1">
      <c r="A20" s="75">
        <v>5</v>
      </c>
      <c r="B20" s="76" t="e">
        <f>IF(A20&lt;&gt;"",VLOOKUP(A20,Liste_inscrits!A:J,3,FALSE),"")</f>
        <v>#N/A</v>
      </c>
      <c r="C20" s="83"/>
      <c r="D20" s="78" t="e">
        <f>IF(A20&lt;&gt;"",VLOOKUP(A20,Liste_inscrits!A:N,11,FALSE),"")</f>
        <v>#N/A</v>
      </c>
      <c r="E20" s="79" t="e">
        <f>IF(A20&lt;&gt;"",VLOOKUP(A20,Liste_inscrits!A:N,12,FALSE),"")</f>
        <v>#N/A</v>
      </c>
      <c r="F20" s="79" t="e">
        <f>IF(A20&lt;&gt;"",VLOOKUP(A20,Liste_inscrits!A:N,13,FALSE),"")</f>
        <v>#N/A</v>
      </c>
      <c r="G20" s="79" t="e">
        <f>IF(A20&lt;&gt;"",VLOOKUP(A20,Liste_inscrits!A:N,14,FALSE),"")</f>
        <v>#N/A</v>
      </c>
      <c r="H20" s="79" t="e">
        <f>IF(A20&lt;&gt;"",VLOOKUP(A20,Liste_inscrits!A:N,15,FALSE),"")</f>
        <v>#N/A</v>
      </c>
      <c r="I20" s="79" t="e">
        <f>IF(A20&lt;&gt;"",VLOOKUP(A20,Liste_inscrits!A:N,16,FALSE),"")</f>
        <v>#N/A</v>
      </c>
      <c r="J20" s="79" t="e">
        <f>IF(A20&lt;&gt;"",VLOOKUP(A20,Liste_inscrits!A:N,17,FALSE),"")</f>
        <v>#N/A</v>
      </c>
      <c r="K20" s="80" t="e">
        <f>IF(A20&lt;&gt;"",VLOOKUP(A20,Liste_inscrits!A:N,18,FALSE),"")</f>
        <v>#N/A</v>
      </c>
      <c r="L20" s="78" t="e">
        <f>IF(A20&lt;&gt;"",VLOOKUP(A20,Liste_inscrits!A:N,19,FALSE),"")</f>
        <v>#N/A</v>
      </c>
      <c r="M20" s="79" t="e">
        <f>IF(A20&lt;&gt;"",VLOOKUP(A20,Liste_inscrits!A:N,20,FALSE),"")</f>
        <v>#N/A</v>
      </c>
      <c r="N20" s="79" t="e">
        <f>IF(A20&lt;&gt;"",VLOOKUP(A20,Liste_inscrits!A:N,21,FALSE),"")</f>
        <v>#N/A</v>
      </c>
      <c r="O20" s="79" t="e">
        <f>IF(A20&lt;&gt;"",VLOOKUP(A20,Liste_inscrits!A:N,22,FALSE),"")</f>
        <v>#N/A</v>
      </c>
      <c r="P20" s="79" t="e">
        <f>IF(A20&lt;&gt;"",VLOOKUP(A20,Liste_inscrits!A:N,23,FALSE),"")</f>
        <v>#N/A</v>
      </c>
      <c r="Q20" s="81" t="e">
        <f>IF(A20&lt;&gt;"",VLOOKUP(A20,Liste_inscrits!A:N,24,FALSE),"")</f>
        <v>#N/A</v>
      </c>
    </row>
    <row r="21" spans="1:17" ht="15" customHeight="1" thickBot="1">
      <c r="A21" s="41"/>
      <c r="B21" s="299"/>
      <c r="C21" s="299"/>
      <c r="D21" s="67"/>
      <c r="E21" s="67"/>
      <c r="F21" s="67"/>
      <c r="G21" s="67"/>
      <c r="H21" s="67"/>
      <c r="I21" s="67"/>
      <c r="J21" s="67"/>
      <c r="K21" s="67"/>
      <c r="L21" s="67"/>
      <c r="M21" s="67"/>
      <c r="N21" s="67"/>
      <c r="O21" s="67"/>
      <c r="P21" s="67"/>
      <c r="Q21" s="68"/>
    </row>
    <row r="22" spans="1:17" ht="15" customHeight="1" thickBot="1">
      <c r="A22" s="42"/>
      <c r="B22" s="91" t="s">
        <v>3</v>
      </c>
      <c r="C22" s="92" t="e">
        <f>IF(A24&lt;&gt;"",VLOOKUP(A24,Liste_inscrits!A:N,4,FALSE),"")</f>
        <v>#N/A</v>
      </c>
      <c r="D22" s="312" t="s">
        <v>6</v>
      </c>
      <c r="E22" s="313"/>
      <c r="F22" s="313"/>
      <c r="G22" s="313"/>
      <c r="H22" s="313"/>
      <c r="I22" s="313"/>
      <c r="J22" s="313"/>
      <c r="K22" s="314"/>
      <c r="L22" s="313" t="s">
        <v>7</v>
      </c>
      <c r="M22" s="313"/>
      <c r="N22" s="313"/>
      <c r="O22" s="313"/>
      <c r="P22" s="313"/>
      <c r="Q22" s="315"/>
    </row>
    <row r="23" spans="1:17" ht="22.5" customHeight="1" thickBot="1">
      <c r="A23" s="42" t="s">
        <v>0</v>
      </c>
      <c r="B23" s="301" t="s">
        <v>12</v>
      </c>
      <c r="C23" s="301"/>
      <c r="D23" s="64" t="s">
        <v>13</v>
      </c>
      <c r="E23" s="65" t="s">
        <v>14</v>
      </c>
      <c r="F23" s="66" t="s">
        <v>15</v>
      </c>
      <c r="G23" s="64" t="s">
        <v>16</v>
      </c>
      <c r="H23" s="65" t="s">
        <v>17</v>
      </c>
      <c r="I23" s="66" t="s">
        <v>18</v>
      </c>
      <c r="J23" s="64" t="s">
        <v>29</v>
      </c>
      <c r="K23" s="73" t="s">
        <v>27</v>
      </c>
      <c r="L23" s="70" t="s">
        <v>21</v>
      </c>
      <c r="M23" s="65" t="s">
        <v>22</v>
      </c>
      <c r="N23" s="69" t="s">
        <v>23</v>
      </c>
      <c r="O23" s="62" t="s">
        <v>24</v>
      </c>
      <c r="P23" s="63" t="s">
        <v>25</v>
      </c>
      <c r="Q23" s="74" t="s">
        <v>28</v>
      </c>
    </row>
    <row r="24" spans="1:17" s="82" customFormat="1" ht="22.5" customHeight="1" thickBot="1">
      <c r="A24" s="85">
        <v>6</v>
      </c>
      <c r="B24" s="86" t="e">
        <f>IF(A24&lt;&gt;"",VLOOKUP(A24,Liste_inscrits!A:J,3,FALSE),"")</f>
        <v>#N/A</v>
      </c>
      <c r="C24" s="83"/>
      <c r="D24" s="78" t="e">
        <f>IF(A24&lt;&gt;"",VLOOKUP(A24,Liste_inscrits!A:N,11,FALSE),"")</f>
        <v>#N/A</v>
      </c>
      <c r="E24" s="79" t="e">
        <f>IF(A24&lt;&gt;"",VLOOKUP(A24,Liste_inscrits!A:N,12,FALSE),"")</f>
        <v>#N/A</v>
      </c>
      <c r="F24" s="79" t="e">
        <f>IF(A24&lt;&gt;"",VLOOKUP(A24,Liste_inscrits!A:N,13,FALSE),"")</f>
        <v>#N/A</v>
      </c>
      <c r="G24" s="79" t="e">
        <f>IF(A24&lt;&gt;"",VLOOKUP(A24,Liste_inscrits!A:N,14,FALSE),"")</f>
        <v>#N/A</v>
      </c>
      <c r="H24" s="79" t="e">
        <f>IF(A24&lt;&gt;"",VLOOKUP(A24,Liste_inscrits!A:N,15,FALSE),"")</f>
        <v>#N/A</v>
      </c>
      <c r="I24" s="79" t="e">
        <f>IF(A24&lt;&gt;"",VLOOKUP(A24,Liste_inscrits!A:N,16,FALSE),"")</f>
        <v>#N/A</v>
      </c>
      <c r="J24" s="79" t="e">
        <f>IF(A24&lt;&gt;"",VLOOKUP(A24,Liste_inscrits!A:N,17,FALSE),"")</f>
        <v>#N/A</v>
      </c>
      <c r="K24" s="80" t="e">
        <f>IF(A24&lt;&gt;"",VLOOKUP(A24,Liste_inscrits!A:N,18,FALSE),"")</f>
        <v>#N/A</v>
      </c>
      <c r="L24" s="78" t="e">
        <f>IF(A24&lt;&gt;"",VLOOKUP(A24,Liste_inscrits!A:N,19,FALSE),"")</f>
        <v>#N/A</v>
      </c>
      <c r="M24" s="79" t="e">
        <f>IF(A24&lt;&gt;"",VLOOKUP(A24,Liste_inscrits!A:N,20,FALSE),"")</f>
        <v>#N/A</v>
      </c>
      <c r="N24" s="79" t="e">
        <f>IF(A24&lt;&gt;"",VLOOKUP(A24,Liste_inscrits!A:N,21,FALSE),"")</f>
        <v>#N/A</v>
      </c>
      <c r="O24" s="79" t="e">
        <f>IF(A24&lt;&gt;"",VLOOKUP(A24,Liste_inscrits!A:N,22,FALSE),"")</f>
        <v>#N/A</v>
      </c>
      <c r="P24" s="79" t="e">
        <f>IF(A24&lt;&gt;"",VLOOKUP(A24,Liste_inscrits!A:N,23,FALSE),"")</f>
        <v>#N/A</v>
      </c>
      <c r="Q24" s="81" t="e">
        <f>IF(A24&lt;&gt;"",VLOOKUP(A24,Liste_inscrits!A:N,24,FALSE),"")</f>
        <v>#N/A</v>
      </c>
    </row>
    <row r="25" spans="1:17" ht="15" customHeight="1" thickBot="1">
      <c r="A25" s="41"/>
      <c r="B25" s="299"/>
      <c r="C25" s="299"/>
      <c r="D25" s="67"/>
      <c r="E25" s="67"/>
      <c r="F25" s="67"/>
      <c r="G25" s="67"/>
      <c r="H25" s="67"/>
      <c r="I25" s="67"/>
      <c r="J25" s="67"/>
      <c r="K25" s="67"/>
      <c r="L25" s="67"/>
      <c r="M25" s="67"/>
      <c r="N25" s="67"/>
      <c r="O25" s="67"/>
      <c r="P25" s="67"/>
      <c r="Q25" s="68"/>
    </row>
    <row r="26" spans="1:17" ht="15" customHeight="1" thickBot="1">
      <c r="A26" s="42"/>
      <c r="B26" s="91" t="s">
        <v>3</v>
      </c>
      <c r="C26" s="89" t="e">
        <f>IF(A28&lt;&gt;"",VLOOKUP(A28,Liste_inscrits!A:N,4,FALSE),"")</f>
        <v>#N/A</v>
      </c>
      <c r="D26" s="312" t="s">
        <v>6</v>
      </c>
      <c r="E26" s="313"/>
      <c r="F26" s="313"/>
      <c r="G26" s="313"/>
      <c r="H26" s="313"/>
      <c r="I26" s="313"/>
      <c r="J26" s="313"/>
      <c r="K26" s="314"/>
      <c r="L26" s="313" t="s">
        <v>7</v>
      </c>
      <c r="M26" s="313"/>
      <c r="N26" s="313"/>
      <c r="O26" s="313"/>
      <c r="P26" s="313"/>
      <c r="Q26" s="315"/>
    </row>
    <row r="27" spans="1:17" ht="22.5" customHeight="1" thickBot="1">
      <c r="A27" s="42" t="s">
        <v>0</v>
      </c>
      <c r="B27" s="301" t="s">
        <v>12</v>
      </c>
      <c r="C27" s="301"/>
      <c r="D27" s="64" t="s">
        <v>13</v>
      </c>
      <c r="E27" s="65" t="s">
        <v>14</v>
      </c>
      <c r="F27" s="66" t="s">
        <v>15</v>
      </c>
      <c r="G27" s="64" t="s">
        <v>16</v>
      </c>
      <c r="H27" s="65" t="s">
        <v>17</v>
      </c>
      <c r="I27" s="66" t="s">
        <v>18</v>
      </c>
      <c r="J27" s="64" t="s">
        <v>29</v>
      </c>
      <c r="K27" s="73" t="s">
        <v>27</v>
      </c>
      <c r="L27" s="70" t="s">
        <v>21</v>
      </c>
      <c r="M27" s="65" t="s">
        <v>22</v>
      </c>
      <c r="N27" s="69" t="s">
        <v>23</v>
      </c>
      <c r="O27" s="62" t="s">
        <v>24</v>
      </c>
      <c r="P27" s="63" t="s">
        <v>25</v>
      </c>
      <c r="Q27" s="74" t="s">
        <v>28</v>
      </c>
    </row>
    <row r="28" spans="1:17" s="82" customFormat="1" ht="22.5" customHeight="1" thickBot="1">
      <c r="A28" s="75">
        <v>7</v>
      </c>
      <c r="B28" s="76" t="e">
        <f>IF(A28&lt;&gt;"",VLOOKUP(A28,Liste_inscrits!A:J,3,FALSE),"")</f>
        <v>#N/A</v>
      </c>
      <c r="C28" s="83"/>
      <c r="D28" s="78" t="e">
        <f>IF(A28&lt;&gt;"",VLOOKUP(A28,Liste_inscrits!A:N,11,FALSE),"")</f>
        <v>#N/A</v>
      </c>
      <c r="E28" s="79" t="e">
        <f>IF(A28&lt;&gt;"",VLOOKUP(A28,Liste_inscrits!A:N,12,FALSE),"")</f>
        <v>#N/A</v>
      </c>
      <c r="F28" s="79" t="e">
        <f>IF(A28&lt;&gt;"",VLOOKUP(A28,Liste_inscrits!A:N,13,FALSE),"")</f>
        <v>#N/A</v>
      </c>
      <c r="G28" s="79" t="e">
        <f>IF(A28&lt;&gt;"",VLOOKUP(A28,Liste_inscrits!A:N,14,FALSE),"")</f>
        <v>#N/A</v>
      </c>
      <c r="H28" s="79" t="e">
        <f>IF(A28&lt;&gt;"",VLOOKUP(A28,Liste_inscrits!A:N,15,FALSE),"")</f>
        <v>#N/A</v>
      </c>
      <c r="I28" s="79" t="e">
        <f>IF(A28&lt;&gt;"",VLOOKUP(A28,Liste_inscrits!A:N,16,FALSE),"")</f>
        <v>#N/A</v>
      </c>
      <c r="J28" s="79" t="e">
        <f>IF(A28&lt;&gt;"",VLOOKUP(A28,Liste_inscrits!A:N,17,FALSE),"")</f>
        <v>#N/A</v>
      </c>
      <c r="K28" s="80" t="e">
        <f>IF(A28&lt;&gt;"",VLOOKUP(A28,Liste_inscrits!A:N,18,FALSE),"")</f>
        <v>#N/A</v>
      </c>
      <c r="L28" s="78" t="e">
        <f>IF(A28&lt;&gt;"",VLOOKUP(A28,Liste_inscrits!A:N,19,FALSE),"")</f>
        <v>#N/A</v>
      </c>
      <c r="M28" s="79" t="e">
        <f>IF(A28&lt;&gt;"",VLOOKUP(A28,Liste_inscrits!A:N,20,FALSE),"")</f>
        <v>#N/A</v>
      </c>
      <c r="N28" s="79" t="e">
        <f>IF(A28&lt;&gt;"",VLOOKUP(A28,Liste_inscrits!A:N,21,FALSE),"")</f>
        <v>#N/A</v>
      </c>
      <c r="O28" s="79" t="e">
        <f>IF(A28&lt;&gt;"",VLOOKUP(A28,Liste_inscrits!A:N,22,FALSE),"")</f>
        <v>#N/A</v>
      </c>
      <c r="P28" s="79" t="e">
        <f>IF(A28&lt;&gt;"",VLOOKUP(A28,Liste_inscrits!A:N,23,FALSE),"")</f>
        <v>#N/A</v>
      </c>
      <c r="Q28" s="81" t="e">
        <f>IF(A28&lt;&gt;"",VLOOKUP(A28,Liste_inscrits!A:N,24,FALSE),"")</f>
        <v>#N/A</v>
      </c>
    </row>
    <row r="29" spans="1:17" ht="19.5" customHeight="1" thickBot="1">
      <c r="A29" s="41"/>
      <c r="B29" s="299"/>
      <c r="C29" s="299"/>
      <c r="D29" s="71"/>
      <c r="E29" s="71"/>
      <c r="F29" s="71"/>
      <c r="G29" s="71"/>
      <c r="H29" s="71"/>
      <c r="I29" s="71"/>
      <c r="J29" s="71"/>
      <c r="K29" s="71"/>
      <c r="L29" s="71"/>
      <c r="M29" s="71"/>
      <c r="N29" s="71"/>
      <c r="O29" s="71"/>
      <c r="P29" s="71"/>
      <c r="Q29" s="72"/>
    </row>
    <row r="30" spans="1:17" ht="19.5" customHeight="1" thickBot="1">
      <c r="A30" s="42"/>
      <c r="B30" s="91" t="s">
        <v>3</v>
      </c>
      <c r="C30" s="92" t="e">
        <f>IF(A32&lt;&gt;"",VLOOKUP(A32,Liste_inscrits!A:N,4,FALSE),"")</f>
        <v>#N/A</v>
      </c>
      <c r="D30" s="313" t="s">
        <v>6</v>
      </c>
      <c r="E30" s="313"/>
      <c r="F30" s="313"/>
      <c r="G30" s="313"/>
      <c r="H30" s="313"/>
      <c r="I30" s="313"/>
      <c r="J30" s="313"/>
      <c r="K30" s="314"/>
      <c r="L30" s="313" t="s">
        <v>7</v>
      </c>
      <c r="M30" s="313"/>
      <c r="N30" s="313"/>
      <c r="O30" s="313"/>
      <c r="P30" s="313"/>
      <c r="Q30" s="315"/>
    </row>
    <row r="31" spans="1:17" ht="22.5" customHeight="1" thickBot="1">
      <c r="A31" s="42" t="s">
        <v>0</v>
      </c>
      <c r="B31" s="301" t="s">
        <v>12</v>
      </c>
      <c r="C31" s="302"/>
      <c r="D31" s="70" t="s">
        <v>13</v>
      </c>
      <c r="E31" s="65" t="s">
        <v>14</v>
      </c>
      <c r="F31" s="66" t="s">
        <v>15</v>
      </c>
      <c r="G31" s="64" t="s">
        <v>16</v>
      </c>
      <c r="H31" s="65" t="s">
        <v>17</v>
      </c>
      <c r="I31" s="66" t="s">
        <v>18</v>
      </c>
      <c r="J31" s="64" t="s">
        <v>29</v>
      </c>
      <c r="K31" s="73" t="s">
        <v>27</v>
      </c>
      <c r="L31" s="70" t="s">
        <v>21</v>
      </c>
      <c r="M31" s="65" t="s">
        <v>22</v>
      </c>
      <c r="N31" s="69" t="s">
        <v>23</v>
      </c>
      <c r="O31" s="62" t="s">
        <v>24</v>
      </c>
      <c r="P31" s="63" t="s">
        <v>25</v>
      </c>
      <c r="Q31" s="74" t="s">
        <v>28</v>
      </c>
    </row>
    <row r="32" spans="1:17" s="82" customFormat="1" ht="22.5" customHeight="1" thickBot="1">
      <c r="A32" s="75">
        <v>8</v>
      </c>
      <c r="B32" s="76" t="e">
        <f>IF(A32&lt;&gt;"",VLOOKUP(A32,Liste_inscrits!A:J,3,FALSE),"")</f>
        <v>#N/A</v>
      </c>
      <c r="C32" s="77"/>
      <c r="D32" s="78" t="e">
        <f>IF(A32&lt;&gt;"",VLOOKUP(A32,Liste_inscrits!A:N,11,FALSE),"")</f>
        <v>#N/A</v>
      </c>
      <c r="E32" s="79" t="e">
        <f>IF(A32&lt;&gt;"",VLOOKUP(A32,Liste_inscrits!A:N,12,FALSE),"")</f>
        <v>#N/A</v>
      </c>
      <c r="F32" s="79" t="e">
        <f>IF(A32&lt;&gt;"",VLOOKUP(A32,Liste_inscrits!A:N,13,FALSE),"")</f>
        <v>#N/A</v>
      </c>
      <c r="G32" s="79" t="e">
        <f>IF(A32&lt;&gt;"",VLOOKUP(A32,Liste_inscrits!A:N,14,FALSE),"")</f>
        <v>#N/A</v>
      </c>
      <c r="H32" s="79" t="e">
        <f>IF(A32&lt;&gt;"",VLOOKUP(A32,Liste_inscrits!A:N,15,FALSE),"")</f>
        <v>#N/A</v>
      </c>
      <c r="I32" s="79" t="e">
        <f>IF(A32&lt;&gt;"",VLOOKUP(A32,Liste_inscrits!A:N,16,FALSE),"")</f>
        <v>#N/A</v>
      </c>
      <c r="J32" s="79" t="e">
        <f>IF(A32&lt;&gt;"",VLOOKUP(A32,Liste_inscrits!A:N,17,FALSE),"")</f>
        <v>#N/A</v>
      </c>
      <c r="K32" s="80" t="e">
        <f>IF(A32&lt;&gt;"",VLOOKUP(A32,Liste_inscrits!A:N,18,FALSE),"")</f>
        <v>#N/A</v>
      </c>
      <c r="L32" s="78" t="e">
        <f>IF(A32&lt;&gt;"",VLOOKUP(A32,Liste_inscrits!A:N,19,FALSE),"")</f>
        <v>#N/A</v>
      </c>
      <c r="M32" s="79" t="e">
        <f>IF(A32&lt;&gt;"",VLOOKUP(A32,Liste_inscrits!A:N,20,FALSE),"")</f>
        <v>#N/A</v>
      </c>
      <c r="N32" s="79" t="e">
        <f>IF(A32&lt;&gt;"",VLOOKUP(A32,Liste_inscrits!A:N,21,FALSE),"")</f>
        <v>#N/A</v>
      </c>
      <c r="O32" s="79" t="e">
        <f>IF(A32&lt;&gt;"",VLOOKUP(A32,Liste_inscrits!A:N,22,FALSE),"")</f>
        <v>#N/A</v>
      </c>
      <c r="P32" s="79" t="e">
        <f>IF(A32&lt;&gt;"",VLOOKUP(A32,Liste_inscrits!A:N,23,FALSE),"")</f>
        <v>#N/A</v>
      </c>
      <c r="Q32" s="81" t="e">
        <f>IF(A32&lt;&gt;"",VLOOKUP(A32,Liste_inscrits!A:N,24,FALSE),"")</f>
        <v>#N/A</v>
      </c>
    </row>
    <row r="33" spans="1:17" ht="15" customHeight="1" thickBot="1">
      <c r="A33" s="41"/>
      <c r="B33" s="299"/>
      <c r="C33" s="299"/>
      <c r="D33" s="67"/>
      <c r="E33" s="67"/>
      <c r="F33" s="67"/>
      <c r="G33" s="67"/>
      <c r="H33" s="67"/>
      <c r="I33" s="67"/>
      <c r="J33" s="67"/>
      <c r="K33" s="67"/>
      <c r="L33" s="67"/>
      <c r="M33" s="67"/>
      <c r="N33" s="67"/>
      <c r="O33" s="67"/>
      <c r="P33" s="67"/>
      <c r="Q33" s="68"/>
    </row>
    <row r="34" spans="1:17" ht="15" customHeight="1" thickBot="1">
      <c r="A34" s="42"/>
      <c r="B34" s="91" t="s">
        <v>3</v>
      </c>
      <c r="C34" s="89" t="e">
        <f>IF(A36&lt;&gt;"",VLOOKUP(A36,Liste_inscrits!A:N,4,FALSE),"")</f>
        <v>#N/A</v>
      </c>
      <c r="D34" s="312" t="s">
        <v>6</v>
      </c>
      <c r="E34" s="313"/>
      <c r="F34" s="313"/>
      <c r="G34" s="313"/>
      <c r="H34" s="313"/>
      <c r="I34" s="313"/>
      <c r="J34" s="313"/>
      <c r="K34" s="314"/>
      <c r="L34" s="313" t="s">
        <v>7</v>
      </c>
      <c r="M34" s="313"/>
      <c r="N34" s="313"/>
      <c r="O34" s="313"/>
      <c r="P34" s="313"/>
      <c r="Q34" s="315"/>
    </row>
    <row r="35" spans="1:17" ht="22.5" customHeight="1" thickBot="1">
      <c r="A35" s="42" t="s">
        <v>0</v>
      </c>
      <c r="B35" s="301" t="s">
        <v>12</v>
      </c>
      <c r="C35" s="302"/>
      <c r="D35" s="70" t="s">
        <v>13</v>
      </c>
      <c r="E35" s="65" t="s">
        <v>14</v>
      </c>
      <c r="F35" s="66" t="s">
        <v>15</v>
      </c>
      <c r="G35" s="64" t="s">
        <v>16</v>
      </c>
      <c r="H35" s="65" t="s">
        <v>17</v>
      </c>
      <c r="I35" s="66" t="s">
        <v>18</v>
      </c>
      <c r="J35" s="64" t="s">
        <v>29</v>
      </c>
      <c r="K35" s="73" t="s">
        <v>27</v>
      </c>
      <c r="L35" s="70" t="s">
        <v>21</v>
      </c>
      <c r="M35" s="65" t="s">
        <v>22</v>
      </c>
      <c r="N35" s="69" t="s">
        <v>23</v>
      </c>
      <c r="O35" s="62" t="s">
        <v>24</v>
      </c>
      <c r="P35" s="63" t="s">
        <v>25</v>
      </c>
      <c r="Q35" s="74" t="s">
        <v>28</v>
      </c>
    </row>
    <row r="36" spans="1:17" s="82" customFormat="1" ht="22.5" customHeight="1" thickBot="1">
      <c r="A36" s="75">
        <v>9</v>
      </c>
      <c r="B36" s="76" t="e">
        <f>IF(A36&lt;&gt;"",VLOOKUP(A36,Liste_inscrits!A:J,3,FALSE),"")</f>
        <v>#N/A</v>
      </c>
      <c r="C36" s="77"/>
      <c r="D36" s="78" t="e">
        <f>IF(A36&lt;&gt;"",VLOOKUP(A36,Liste_inscrits!A:N,11,FALSE),"")</f>
        <v>#N/A</v>
      </c>
      <c r="E36" s="79" t="e">
        <f>IF(A36&lt;&gt;"",VLOOKUP(A36,Liste_inscrits!A:N,12,FALSE),"")</f>
        <v>#N/A</v>
      </c>
      <c r="F36" s="79" t="e">
        <f>IF(A36&lt;&gt;"",VLOOKUP(A36,Liste_inscrits!A:N,13,FALSE),"")</f>
        <v>#N/A</v>
      </c>
      <c r="G36" s="79" t="e">
        <f>IF(A36&lt;&gt;"",VLOOKUP(A36,Liste_inscrits!A:N,14,FALSE),"")</f>
        <v>#N/A</v>
      </c>
      <c r="H36" s="79" t="e">
        <f>IF(A36&lt;&gt;"",VLOOKUP(A36,Liste_inscrits!A:N,15,FALSE),"")</f>
        <v>#N/A</v>
      </c>
      <c r="I36" s="79" t="e">
        <f>IF(A36&lt;&gt;"",VLOOKUP(A36,Liste_inscrits!A:N,16,FALSE),"")</f>
        <v>#N/A</v>
      </c>
      <c r="J36" s="79" t="e">
        <f>IF(A36&lt;&gt;"",VLOOKUP(A36,Liste_inscrits!A:N,17,FALSE),"")</f>
        <v>#N/A</v>
      </c>
      <c r="K36" s="80" t="e">
        <f>IF(A36&lt;&gt;"",VLOOKUP(A36,Liste_inscrits!A:N,18,FALSE),"")</f>
        <v>#N/A</v>
      </c>
      <c r="L36" s="78" t="e">
        <f>IF(A36&lt;&gt;"",VLOOKUP(A36,Liste_inscrits!A:N,19,FALSE),"")</f>
        <v>#N/A</v>
      </c>
      <c r="M36" s="79" t="e">
        <f>IF(A36&lt;&gt;"",VLOOKUP(A36,Liste_inscrits!A:N,20,FALSE),"")</f>
        <v>#N/A</v>
      </c>
      <c r="N36" s="79" t="e">
        <f>IF(A36&lt;&gt;"",VLOOKUP(A36,Liste_inscrits!A:N,21,FALSE),"")</f>
        <v>#N/A</v>
      </c>
      <c r="O36" s="79" t="e">
        <f>IF(A36&lt;&gt;"",VLOOKUP(A36,Liste_inscrits!A:N,22,FALSE),"")</f>
        <v>#N/A</v>
      </c>
      <c r="P36" s="79" t="e">
        <f>IF(A36&lt;&gt;"",VLOOKUP(A36,Liste_inscrits!A:N,23,FALSE),"")</f>
        <v>#N/A</v>
      </c>
      <c r="Q36" s="81" t="e">
        <f>IF(A36&lt;&gt;"",VLOOKUP(A36,Liste_inscrits!A:N,24,FALSE),"")</f>
        <v>#N/A</v>
      </c>
    </row>
    <row r="37" spans="1:17" ht="15" customHeight="1" thickBot="1">
      <c r="A37" s="41"/>
      <c r="B37" s="299"/>
      <c r="C37" s="299"/>
      <c r="D37" s="67"/>
      <c r="E37" s="67"/>
      <c r="F37" s="67"/>
      <c r="G37" s="67"/>
      <c r="H37" s="67"/>
      <c r="I37" s="67"/>
      <c r="J37" s="67"/>
      <c r="K37" s="67"/>
      <c r="L37" s="71"/>
      <c r="M37" s="71"/>
      <c r="N37" s="71"/>
      <c r="O37" s="71"/>
      <c r="P37" s="71"/>
      <c r="Q37" s="72"/>
    </row>
    <row r="38" spans="1:17" ht="15" customHeight="1" thickBot="1">
      <c r="A38" s="42"/>
      <c r="B38" s="91" t="s">
        <v>3</v>
      </c>
      <c r="C38" s="89" t="e">
        <f>IF(A40&lt;&gt;"",VLOOKUP(A40,Liste_inscrits!A:N,4,FALSE),"")</f>
        <v>#N/A</v>
      </c>
      <c r="D38" s="312" t="s">
        <v>6</v>
      </c>
      <c r="E38" s="313"/>
      <c r="F38" s="313"/>
      <c r="G38" s="313"/>
      <c r="H38" s="313"/>
      <c r="I38" s="313"/>
      <c r="J38" s="313"/>
      <c r="K38" s="314"/>
      <c r="L38" s="316" t="s">
        <v>7</v>
      </c>
      <c r="M38" s="316"/>
      <c r="N38" s="316"/>
      <c r="O38" s="316"/>
      <c r="P38" s="316"/>
      <c r="Q38" s="317"/>
    </row>
    <row r="39" spans="1:17" ht="22.5" customHeight="1" thickBot="1">
      <c r="A39" s="42" t="s">
        <v>0</v>
      </c>
      <c r="B39" s="301" t="s">
        <v>12</v>
      </c>
      <c r="C39" s="301"/>
      <c r="D39" s="64" t="s">
        <v>13</v>
      </c>
      <c r="E39" s="65" t="s">
        <v>14</v>
      </c>
      <c r="F39" s="66" t="s">
        <v>15</v>
      </c>
      <c r="G39" s="64" t="s">
        <v>16</v>
      </c>
      <c r="H39" s="65" t="s">
        <v>17</v>
      </c>
      <c r="I39" s="66" t="s">
        <v>18</v>
      </c>
      <c r="J39" s="64" t="s">
        <v>29</v>
      </c>
      <c r="K39" s="73" t="s">
        <v>27</v>
      </c>
      <c r="L39" s="70" t="s">
        <v>21</v>
      </c>
      <c r="M39" s="65" t="s">
        <v>22</v>
      </c>
      <c r="N39" s="69" t="s">
        <v>23</v>
      </c>
      <c r="O39" s="62" t="s">
        <v>24</v>
      </c>
      <c r="P39" s="63" t="s">
        <v>25</v>
      </c>
      <c r="Q39" s="74" t="s">
        <v>28</v>
      </c>
    </row>
    <row r="40" spans="1:17" s="82" customFormat="1" ht="22.5" customHeight="1" thickBot="1">
      <c r="A40" s="75">
        <v>10</v>
      </c>
      <c r="B40" s="76" t="e">
        <f>IF(A40&lt;&gt;"",VLOOKUP(A40,Liste_inscrits!A:J,3,FALSE),"")</f>
        <v>#N/A</v>
      </c>
      <c r="C40" s="83"/>
      <c r="D40" s="78" t="e">
        <f>IF(A40&lt;&gt;"",VLOOKUP(A40,Liste_inscrits!A:N,11,FALSE),"")</f>
        <v>#N/A</v>
      </c>
      <c r="E40" s="79" t="e">
        <f>IF(A40&lt;&gt;"",VLOOKUP(A40,Liste_inscrits!A:N,12,FALSE),"")</f>
        <v>#N/A</v>
      </c>
      <c r="F40" s="79" t="e">
        <f>IF(A40&lt;&gt;"",VLOOKUP(A40,Liste_inscrits!A:N,13,FALSE),"")</f>
        <v>#N/A</v>
      </c>
      <c r="G40" s="79" t="e">
        <f>IF(A40&lt;&gt;"",VLOOKUP(A40,Liste_inscrits!A:N,14,FALSE),"")</f>
        <v>#N/A</v>
      </c>
      <c r="H40" s="79" t="e">
        <f>IF(A40&lt;&gt;"",VLOOKUP(A40,Liste_inscrits!A:N,15,FALSE),"")</f>
        <v>#N/A</v>
      </c>
      <c r="I40" s="79" t="e">
        <f>IF(A40&lt;&gt;"",VLOOKUP(A40,Liste_inscrits!A:N,16,FALSE),"")</f>
        <v>#N/A</v>
      </c>
      <c r="J40" s="79" t="e">
        <f>IF(A40&lt;&gt;"",VLOOKUP(A40,Liste_inscrits!A:N,17,FALSE),"")</f>
        <v>#N/A</v>
      </c>
      <c r="K40" s="80" t="e">
        <f>IF(A40&lt;&gt;"",VLOOKUP(A40,Liste_inscrits!A:N,18,FALSE),"")</f>
        <v>#N/A</v>
      </c>
      <c r="L40" s="78" t="e">
        <f>IF(A40&lt;&gt;"",VLOOKUP(A40,Liste_inscrits!A:N,19,FALSE),"")</f>
        <v>#N/A</v>
      </c>
      <c r="M40" s="79" t="e">
        <f>IF(A40&lt;&gt;"",VLOOKUP(A40,Liste_inscrits!A:N,20,FALSE),"")</f>
        <v>#N/A</v>
      </c>
      <c r="N40" s="79" t="e">
        <f>IF(A40&lt;&gt;"",VLOOKUP(A40,Liste_inscrits!A:N,21,FALSE),"")</f>
        <v>#N/A</v>
      </c>
      <c r="O40" s="79" t="e">
        <f>IF(A40&lt;&gt;"",VLOOKUP(A40,Liste_inscrits!A:N,22,FALSE),"")</f>
        <v>#N/A</v>
      </c>
      <c r="P40" s="79" t="e">
        <f>IF(A40&lt;&gt;"",VLOOKUP(A40,Liste_inscrits!A:N,23,FALSE),"")</f>
        <v>#N/A</v>
      </c>
      <c r="Q40" s="81" t="e">
        <f>IF(A40&lt;&gt;"",VLOOKUP(A40,Liste_inscrits!A:N,24,FALSE),"")</f>
        <v>#N/A</v>
      </c>
    </row>
    <row r="41" spans="1:17" ht="15" customHeight="1" thickBot="1">
      <c r="A41" s="41"/>
      <c r="B41" s="299"/>
      <c r="C41" s="299"/>
      <c r="D41" s="71"/>
      <c r="E41" s="71"/>
      <c r="F41" s="71"/>
      <c r="G41" s="71"/>
      <c r="H41" s="71"/>
      <c r="I41" s="71"/>
      <c r="J41" s="71"/>
      <c r="K41" s="71"/>
      <c r="L41" s="71"/>
      <c r="M41" s="71"/>
      <c r="N41" s="71"/>
      <c r="O41" s="71"/>
      <c r="P41" s="71"/>
      <c r="Q41" s="72"/>
    </row>
    <row r="42" spans="1:17" ht="15" customHeight="1" thickBot="1">
      <c r="A42" s="42"/>
      <c r="B42" s="91" t="s">
        <v>3</v>
      </c>
      <c r="C42" s="89" t="e">
        <f>IF(A44&lt;&gt;"",VLOOKUP(A44,Liste_inscrits!A:N,4,FALSE),"")</f>
        <v>#N/A</v>
      </c>
      <c r="D42" s="312" t="s">
        <v>6</v>
      </c>
      <c r="E42" s="313"/>
      <c r="F42" s="313"/>
      <c r="G42" s="313"/>
      <c r="H42" s="313"/>
      <c r="I42" s="313"/>
      <c r="J42" s="313"/>
      <c r="K42" s="314"/>
      <c r="L42" s="316" t="s">
        <v>7</v>
      </c>
      <c r="M42" s="316"/>
      <c r="N42" s="316"/>
      <c r="O42" s="316"/>
      <c r="P42" s="316"/>
      <c r="Q42" s="317"/>
    </row>
    <row r="43" spans="1:17" ht="22.5" customHeight="1" thickBot="1">
      <c r="A43" s="42" t="s">
        <v>0</v>
      </c>
      <c r="B43" s="301" t="s">
        <v>12</v>
      </c>
      <c r="C43" s="301"/>
      <c r="D43" s="64" t="s">
        <v>13</v>
      </c>
      <c r="E43" s="65" t="s">
        <v>14</v>
      </c>
      <c r="F43" s="66" t="s">
        <v>15</v>
      </c>
      <c r="G43" s="64" t="s">
        <v>16</v>
      </c>
      <c r="H43" s="65" t="s">
        <v>17</v>
      </c>
      <c r="I43" s="66" t="s">
        <v>18</v>
      </c>
      <c r="J43" s="64" t="s">
        <v>29</v>
      </c>
      <c r="K43" s="73" t="s">
        <v>27</v>
      </c>
      <c r="L43" s="70" t="s">
        <v>21</v>
      </c>
      <c r="M43" s="65" t="s">
        <v>22</v>
      </c>
      <c r="N43" s="69" t="s">
        <v>23</v>
      </c>
      <c r="O43" s="62" t="s">
        <v>24</v>
      </c>
      <c r="P43" s="63" t="s">
        <v>25</v>
      </c>
      <c r="Q43" s="74" t="s">
        <v>28</v>
      </c>
    </row>
    <row r="44" spans="1:17" s="82" customFormat="1" ht="22.5" customHeight="1" thickBot="1">
      <c r="A44" s="75">
        <v>11</v>
      </c>
      <c r="B44" s="76" t="e">
        <f>IF(A44&lt;&gt;"",VLOOKUP(A44,Liste_inscrits!A:J,3,FALSE),"")</f>
        <v>#N/A</v>
      </c>
      <c r="C44" s="83"/>
      <c r="D44" s="78" t="e">
        <f>IF(A44&lt;&gt;"",VLOOKUP(A44,Liste_inscrits!A:N,11,FALSE),"")</f>
        <v>#N/A</v>
      </c>
      <c r="E44" s="79" t="e">
        <f>IF(A44&lt;&gt;"",VLOOKUP(A44,Liste_inscrits!A:N,12,FALSE),"")</f>
        <v>#N/A</v>
      </c>
      <c r="F44" s="79" t="e">
        <f>IF(A44&lt;&gt;"",VLOOKUP(A44,Liste_inscrits!A:N,13,FALSE),"")</f>
        <v>#N/A</v>
      </c>
      <c r="G44" s="79" t="e">
        <f>IF(A44&lt;&gt;"",VLOOKUP(A44,Liste_inscrits!A:N,14,FALSE),"")</f>
        <v>#N/A</v>
      </c>
      <c r="H44" s="79" t="e">
        <f>IF(A44&lt;&gt;"",VLOOKUP(A44,Liste_inscrits!A:N,15,FALSE),"")</f>
        <v>#N/A</v>
      </c>
      <c r="I44" s="79" t="e">
        <f>IF(A44&lt;&gt;"",VLOOKUP(A44,Liste_inscrits!A:N,16,FALSE),"")</f>
        <v>#N/A</v>
      </c>
      <c r="J44" s="79" t="e">
        <f>IF(A44&lt;&gt;"",VLOOKUP(A44,Liste_inscrits!A:N,17,FALSE),"")</f>
        <v>#N/A</v>
      </c>
      <c r="K44" s="80" t="e">
        <f>IF(A44&lt;&gt;"",VLOOKUP(A44,Liste_inscrits!A:N,18,FALSE),"")</f>
        <v>#N/A</v>
      </c>
      <c r="L44" s="78" t="e">
        <f>IF(A44&lt;&gt;"",VLOOKUP(A44,Liste_inscrits!A:N,19,FALSE),"")</f>
        <v>#N/A</v>
      </c>
      <c r="M44" s="79" t="e">
        <f>IF(A44&lt;&gt;"",VLOOKUP(A44,Liste_inscrits!A:N,20,FALSE),"")</f>
        <v>#N/A</v>
      </c>
      <c r="N44" s="79" t="e">
        <f>IF(A44&lt;&gt;"",VLOOKUP(A44,Liste_inscrits!A:N,21,FALSE),"")</f>
        <v>#N/A</v>
      </c>
      <c r="O44" s="79" t="e">
        <f>IF(A44&lt;&gt;"",VLOOKUP(A44,Liste_inscrits!A:N,22,FALSE),"")</f>
        <v>#N/A</v>
      </c>
      <c r="P44" s="79" t="e">
        <f>IF(A44&lt;&gt;"",VLOOKUP(A44,Liste_inscrits!A:N,23,FALSE),"")</f>
        <v>#N/A</v>
      </c>
      <c r="Q44" s="81" t="e">
        <f>IF(A44&lt;&gt;"",VLOOKUP(A44,Liste_inscrits!A:N,24,FALSE),"")</f>
        <v>#N/A</v>
      </c>
    </row>
    <row r="45" spans="1:17" ht="15" customHeight="1" thickBot="1">
      <c r="A45" s="41"/>
      <c r="B45" s="299"/>
      <c r="C45" s="299"/>
      <c r="D45" s="67"/>
      <c r="E45" s="67"/>
      <c r="F45" s="67"/>
      <c r="G45" s="67"/>
      <c r="H45" s="67"/>
      <c r="I45" s="67"/>
      <c r="J45" s="67"/>
      <c r="K45" s="67"/>
      <c r="L45" s="67"/>
      <c r="M45" s="67"/>
      <c r="N45" s="67"/>
      <c r="O45" s="67"/>
      <c r="P45" s="67"/>
      <c r="Q45" s="68"/>
    </row>
    <row r="46" spans="1:17" ht="15" customHeight="1" thickBot="1">
      <c r="A46" s="42"/>
      <c r="B46" s="91" t="s">
        <v>3</v>
      </c>
      <c r="C46" s="92" t="e">
        <f>IF(A48&lt;&gt;"",VLOOKUP(A48,Liste_inscrits!A:N,4,FALSE),"")</f>
        <v>#N/A</v>
      </c>
      <c r="D46" s="312" t="s">
        <v>6</v>
      </c>
      <c r="E46" s="313"/>
      <c r="F46" s="313"/>
      <c r="G46" s="313"/>
      <c r="H46" s="313"/>
      <c r="I46" s="313"/>
      <c r="J46" s="313"/>
      <c r="K46" s="314"/>
      <c r="L46" s="313" t="s">
        <v>7</v>
      </c>
      <c r="M46" s="313"/>
      <c r="N46" s="313"/>
      <c r="O46" s="313"/>
      <c r="P46" s="313"/>
      <c r="Q46" s="315"/>
    </row>
    <row r="47" spans="1:17" ht="22.5" customHeight="1" thickBot="1">
      <c r="A47" s="42" t="s">
        <v>0</v>
      </c>
      <c r="B47" s="301" t="s">
        <v>12</v>
      </c>
      <c r="C47" s="301"/>
      <c r="D47" s="64" t="s">
        <v>13</v>
      </c>
      <c r="E47" s="65" t="s">
        <v>14</v>
      </c>
      <c r="F47" s="66" t="s">
        <v>15</v>
      </c>
      <c r="G47" s="64" t="s">
        <v>16</v>
      </c>
      <c r="H47" s="65" t="s">
        <v>17</v>
      </c>
      <c r="I47" s="66" t="s">
        <v>18</v>
      </c>
      <c r="J47" s="64" t="s">
        <v>29</v>
      </c>
      <c r="K47" s="73" t="s">
        <v>27</v>
      </c>
      <c r="L47" s="70" t="s">
        <v>21</v>
      </c>
      <c r="M47" s="65" t="s">
        <v>22</v>
      </c>
      <c r="N47" s="69" t="s">
        <v>23</v>
      </c>
      <c r="O47" s="62" t="s">
        <v>24</v>
      </c>
      <c r="P47" s="63" t="s">
        <v>25</v>
      </c>
      <c r="Q47" s="74" t="s">
        <v>28</v>
      </c>
    </row>
    <row r="48" spans="1:17" s="82" customFormat="1" ht="22.5" customHeight="1" thickBot="1">
      <c r="A48" s="85">
        <v>12</v>
      </c>
      <c r="B48" s="86" t="e">
        <f>IF(A48&lt;&gt;"",VLOOKUP(A48,Liste_inscrits!A:J,3,FALSE),"")</f>
        <v>#N/A</v>
      </c>
      <c r="C48" s="83"/>
      <c r="D48" s="78" t="e">
        <f>IF(A48&lt;&gt;"",VLOOKUP(A48,Liste_inscrits!A:N,11,FALSE),"")</f>
        <v>#N/A</v>
      </c>
      <c r="E48" s="79" t="e">
        <f>IF(A48&lt;&gt;"",VLOOKUP(A48,Liste_inscrits!A:N,12,FALSE),"")</f>
        <v>#N/A</v>
      </c>
      <c r="F48" s="79" t="e">
        <f>IF(A48&lt;&gt;"",VLOOKUP(A48,Liste_inscrits!A:N,13,FALSE),"")</f>
        <v>#N/A</v>
      </c>
      <c r="G48" s="79" t="e">
        <f>IF(A48&lt;&gt;"",VLOOKUP(A48,Liste_inscrits!A:N,14,FALSE),"")</f>
        <v>#N/A</v>
      </c>
      <c r="H48" s="79" t="e">
        <f>IF(A48&lt;&gt;"",VLOOKUP(A48,Liste_inscrits!A:N,15,FALSE),"")</f>
        <v>#N/A</v>
      </c>
      <c r="I48" s="79" t="e">
        <f>IF(A48&lt;&gt;"",VLOOKUP(A48,Liste_inscrits!A:N,16,FALSE),"")</f>
        <v>#N/A</v>
      </c>
      <c r="J48" s="79" t="e">
        <f>IF(A48&lt;&gt;"",VLOOKUP(A48,Liste_inscrits!A:N,17,FALSE),"")</f>
        <v>#N/A</v>
      </c>
      <c r="K48" s="80" t="e">
        <f>IF(A48&lt;&gt;"",VLOOKUP(A48,Liste_inscrits!A:N,18,FALSE),"")</f>
        <v>#N/A</v>
      </c>
      <c r="L48" s="78" t="e">
        <f>IF(A48&lt;&gt;"",VLOOKUP(A48,Liste_inscrits!A:N,19,FALSE),"")</f>
        <v>#N/A</v>
      </c>
      <c r="M48" s="79" t="e">
        <f>IF(A48&lt;&gt;"",VLOOKUP(A48,Liste_inscrits!A:N,20,FALSE),"")</f>
        <v>#N/A</v>
      </c>
      <c r="N48" s="79" t="e">
        <f>IF(A48&lt;&gt;"",VLOOKUP(A48,Liste_inscrits!A:N,21,FALSE),"")</f>
        <v>#N/A</v>
      </c>
      <c r="O48" s="79" t="e">
        <f>IF(A48&lt;&gt;"",VLOOKUP(A48,Liste_inscrits!A:N,22,FALSE),"")</f>
        <v>#N/A</v>
      </c>
      <c r="P48" s="79" t="e">
        <f>IF(A48&lt;&gt;"",VLOOKUP(A48,Liste_inscrits!A:N,23,FALSE),"")</f>
        <v>#N/A</v>
      </c>
      <c r="Q48" s="81" t="e">
        <f>IF(A48&lt;&gt;"",VLOOKUP(A48,Liste_inscrits!A:N,24,FALSE),"")</f>
        <v>#N/A</v>
      </c>
    </row>
    <row r="49" spans="1:17" ht="15" customHeight="1" thickBot="1">
      <c r="A49" s="41"/>
      <c r="B49" s="299"/>
      <c r="C49" s="299"/>
      <c r="D49" s="67"/>
      <c r="E49" s="67"/>
      <c r="F49" s="67"/>
      <c r="G49" s="67"/>
      <c r="H49" s="67"/>
      <c r="I49" s="67"/>
      <c r="J49" s="67"/>
      <c r="K49" s="67"/>
      <c r="L49" s="67"/>
      <c r="M49" s="67"/>
      <c r="N49" s="67"/>
      <c r="O49" s="67"/>
      <c r="P49" s="67"/>
      <c r="Q49" s="68"/>
    </row>
    <row r="50" spans="1:17" ht="15" customHeight="1" thickBot="1">
      <c r="A50" s="42"/>
      <c r="B50" s="91" t="s">
        <v>3</v>
      </c>
      <c r="C50" s="89" t="e">
        <f>IF(A52&lt;&gt;"",VLOOKUP(A52,Liste_inscrits!A:N,4,FALSE),"")</f>
        <v>#N/A</v>
      </c>
      <c r="D50" s="312" t="s">
        <v>6</v>
      </c>
      <c r="E50" s="313"/>
      <c r="F50" s="313"/>
      <c r="G50" s="313"/>
      <c r="H50" s="313"/>
      <c r="I50" s="313"/>
      <c r="J50" s="313"/>
      <c r="K50" s="314"/>
      <c r="L50" s="313" t="s">
        <v>7</v>
      </c>
      <c r="M50" s="313"/>
      <c r="N50" s="313"/>
      <c r="O50" s="313"/>
      <c r="P50" s="313"/>
      <c r="Q50" s="315"/>
    </row>
    <row r="51" spans="1:17" ht="22.5" customHeight="1" thickBot="1">
      <c r="A51" s="42" t="s">
        <v>0</v>
      </c>
      <c r="B51" s="301" t="s">
        <v>12</v>
      </c>
      <c r="C51" s="301"/>
      <c r="D51" s="64" t="s">
        <v>13</v>
      </c>
      <c r="E51" s="65" t="s">
        <v>14</v>
      </c>
      <c r="F51" s="66" t="s">
        <v>15</v>
      </c>
      <c r="G51" s="64" t="s">
        <v>16</v>
      </c>
      <c r="H51" s="65" t="s">
        <v>17</v>
      </c>
      <c r="I51" s="66" t="s">
        <v>18</v>
      </c>
      <c r="J51" s="64" t="s">
        <v>29</v>
      </c>
      <c r="K51" s="73" t="s">
        <v>27</v>
      </c>
      <c r="L51" s="70" t="s">
        <v>21</v>
      </c>
      <c r="M51" s="65" t="s">
        <v>22</v>
      </c>
      <c r="N51" s="69" t="s">
        <v>23</v>
      </c>
      <c r="O51" s="62" t="s">
        <v>24</v>
      </c>
      <c r="P51" s="63" t="s">
        <v>25</v>
      </c>
      <c r="Q51" s="74" t="s">
        <v>28</v>
      </c>
    </row>
    <row r="52" spans="1:17" ht="22.5" customHeight="1" thickBot="1">
      <c r="A52" s="75">
        <v>13</v>
      </c>
      <c r="B52" s="76" t="e">
        <f>IF(A52&lt;&gt;"",VLOOKUP(A52,Liste_inscrits!A:J,3,FALSE),"")</f>
        <v>#N/A</v>
      </c>
      <c r="C52" s="83"/>
      <c r="D52" s="78" t="e">
        <f>IF(A52&lt;&gt;"",VLOOKUP(A52,Liste_inscrits!A:N,11,FALSE),"")</f>
        <v>#N/A</v>
      </c>
      <c r="E52" s="79" t="e">
        <f>IF(A52&lt;&gt;"",VLOOKUP(A52,Liste_inscrits!A:N,12,FALSE),"")</f>
        <v>#N/A</v>
      </c>
      <c r="F52" s="79" t="e">
        <f>IF(A52&lt;&gt;"",VLOOKUP(A52,Liste_inscrits!A:N,13,FALSE),"")</f>
        <v>#N/A</v>
      </c>
      <c r="G52" s="79" t="e">
        <f>IF(A52&lt;&gt;"",VLOOKUP(A52,Liste_inscrits!A:N,14,FALSE),"")</f>
        <v>#N/A</v>
      </c>
      <c r="H52" s="79" t="e">
        <f>IF(A52&lt;&gt;"",VLOOKUP(A52,Liste_inscrits!A:N,15,FALSE),"")</f>
        <v>#N/A</v>
      </c>
      <c r="I52" s="79" t="e">
        <f>IF(A52&lt;&gt;"",VLOOKUP(A52,Liste_inscrits!A:N,16,FALSE),"")</f>
        <v>#N/A</v>
      </c>
      <c r="J52" s="79" t="e">
        <f>IF(A52&lt;&gt;"",VLOOKUP(A52,Liste_inscrits!A:N,17,FALSE),"")</f>
        <v>#N/A</v>
      </c>
      <c r="K52" s="80" t="e">
        <f>IF(A52&lt;&gt;"",VLOOKUP(A52,Liste_inscrits!A:N,18,FALSE),"")</f>
        <v>#N/A</v>
      </c>
      <c r="L52" s="78" t="e">
        <f>IF(A52&lt;&gt;"",VLOOKUP(A52,Liste_inscrits!A:N,19,FALSE),"")</f>
        <v>#N/A</v>
      </c>
      <c r="M52" s="79" t="e">
        <f>IF(A52&lt;&gt;"",VLOOKUP(A52,Liste_inscrits!A:N,20,FALSE),"")</f>
        <v>#N/A</v>
      </c>
      <c r="N52" s="79" t="e">
        <f>IF(A52&lt;&gt;"",VLOOKUP(A52,Liste_inscrits!A:N,21,FALSE),"")</f>
        <v>#N/A</v>
      </c>
      <c r="O52" s="79" t="e">
        <f>IF(A52&lt;&gt;"",VLOOKUP(A52,Liste_inscrits!A:N,22,FALSE),"")</f>
        <v>#N/A</v>
      </c>
      <c r="P52" s="79" t="e">
        <f>IF(A52&lt;&gt;"",VLOOKUP(A52,Liste_inscrits!A:N,23,FALSE),"")</f>
        <v>#N/A</v>
      </c>
      <c r="Q52" s="81" t="e">
        <f>IF(A52&lt;&gt;"",VLOOKUP(A52,Liste_inscrits!A:N,24,FALSE),"")</f>
        <v>#N/A</v>
      </c>
    </row>
    <row r="53" spans="1:17" ht="15" customHeight="1" thickBot="1">
      <c r="A53" s="41"/>
      <c r="B53" s="299"/>
      <c r="C53" s="299"/>
      <c r="D53" s="71"/>
      <c r="E53" s="71"/>
      <c r="F53" s="71"/>
      <c r="G53" s="71"/>
      <c r="H53" s="71"/>
      <c r="I53" s="71"/>
      <c r="J53" s="71"/>
      <c r="K53" s="71"/>
      <c r="L53" s="71"/>
      <c r="M53" s="71"/>
      <c r="N53" s="71"/>
      <c r="O53" s="71"/>
      <c r="P53" s="71"/>
      <c r="Q53" s="72"/>
    </row>
    <row r="54" spans="1:17" ht="15" customHeight="1" thickBot="1">
      <c r="A54" s="42"/>
      <c r="B54" s="91" t="s">
        <v>3</v>
      </c>
      <c r="C54" s="92" t="e">
        <f>IF(A56&lt;&gt;"",VLOOKUP(A56,Liste_inscrits!A:N,4,FALSE),"")</f>
        <v>#N/A</v>
      </c>
      <c r="D54" s="313" t="s">
        <v>6</v>
      </c>
      <c r="E54" s="313"/>
      <c r="F54" s="313"/>
      <c r="G54" s="313"/>
      <c r="H54" s="313"/>
      <c r="I54" s="313"/>
      <c r="J54" s="313"/>
      <c r="K54" s="314"/>
      <c r="L54" s="313" t="s">
        <v>7</v>
      </c>
      <c r="M54" s="313"/>
      <c r="N54" s="313"/>
      <c r="O54" s="313"/>
      <c r="P54" s="313"/>
      <c r="Q54" s="315"/>
    </row>
    <row r="55" spans="1:17" ht="22.5" customHeight="1" thickBot="1">
      <c r="A55" s="42" t="s">
        <v>0</v>
      </c>
      <c r="B55" s="301" t="s">
        <v>12</v>
      </c>
      <c r="C55" s="302"/>
      <c r="D55" s="70" t="s">
        <v>13</v>
      </c>
      <c r="E55" s="65" t="s">
        <v>14</v>
      </c>
      <c r="F55" s="66" t="s">
        <v>15</v>
      </c>
      <c r="G55" s="64" t="s">
        <v>16</v>
      </c>
      <c r="H55" s="65" t="s">
        <v>17</v>
      </c>
      <c r="I55" s="66" t="s">
        <v>18</v>
      </c>
      <c r="J55" s="64" t="s">
        <v>29</v>
      </c>
      <c r="K55" s="73" t="s">
        <v>27</v>
      </c>
      <c r="L55" s="70" t="s">
        <v>21</v>
      </c>
      <c r="M55" s="65" t="s">
        <v>22</v>
      </c>
      <c r="N55" s="69" t="s">
        <v>23</v>
      </c>
      <c r="O55" s="62" t="s">
        <v>24</v>
      </c>
      <c r="P55" s="63" t="s">
        <v>25</v>
      </c>
      <c r="Q55" s="74" t="s">
        <v>28</v>
      </c>
    </row>
    <row r="56" spans="1:17" ht="22.5" customHeight="1" thickBot="1">
      <c r="A56" s="75">
        <v>14</v>
      </c>
      <c r="B56" s="76" t="e">
        <f>IF(A56&lt;&gt;"",VLOOKUP(A56,Liste_inscrits!A:J,3,FALSE),"")</f>
        <v>#N/A</v>
      </c>
      <c r="C56" s="77"/>
      <c r="D56" s="78" t="e">
        <f>IF(A56&lt;&gt;"",VLOOKUP(A56,Liste_inscrits!A:N,11,FALSE),"")</f>
        <v>#N/A</v>
      </c>
      <c r="E56" s="79" t="e">
        <f>IF(A56&lt;&gt;"",VLOOKUP(A56,Liste_inscrits!A:N,12,FALSE),"")</f>
        <v>#N/A</v>
      </c>
      <c r="F56" s="79" t="e">
        <f>IF(A56&lt;&gt;"",VLOOKUP(A56,Liste_inscrits!A:N,13,FALSE),"")</f>
        <v>#N/A</v>
      </c>
      <c r="G56" s="79" t="e">
        <f>IF(A56&lt;&gt;"",VLOOKUP(A56,Liste_inscrits!A:N,14,FALSE),"")</f>
        <v>#N/A</v>
      </c>
      <c r="H56" s="79" t="e">
        <f>IF(A56&lt;&gt;"",VLOOKUP(A56,Liste_inscrits!A:N,15,FALSE),"")</f>
        <v>#N/A</v>
      </c>
      <c r="I56" s="79" t="e">
        <f>IF(A56&lt;&gt;"",VLOOKUP(A56,Liste_inscrits!A:N,16,FALSE),"")</f>
        <v>#N/A</v>
      </c>
      <c r="J56" s="79" t="e">
        <f>IF(A56&lt;&gt;"",VLOOKUP(A56,Liste_inscrits!A:N,17,FALSE),"")</f>
        <v>#N/A</v>
      </c>
      <c r="K56" s="80" t="e">
        <f>IF(A56&lt;&gt;"",VLOOKUP(A56,Liste_inscrits!A:N,18,FALSE),"")</f>
        <v>#N/A</v>
      </c>
      <c r="L56" s="78" t="e">
        <f>IF(A56&lt;&gt;"",VLOOKUP(A56,Liste_inscrits!A:N,19,FALSE),"")</f>
        <v>#N/A</v>
      </c>
      <c r="M56" s="79" t="e">
        <f>IF(A56&lt;&gt;"",VLOOKUP(A56,Liste_inscrits!A:N,20,FALSE),"")</f>
        <v>#N/A</v>
      </c>
      <c r="N56" s="79" t="e">
        <f>IF(A56&lt;&gt;"",VLOOKUP(A56,Liste_inscrits!A:N,21,FALSE),"")</f>
        <v>#N/A</v>
      </c>
      <c r="O56" s="79" t="e">
        <f>IF(A56&lt;&gt;"",VLOOKUP(A56,Liste_inscrits!A:N,22,FALSE),"")</f>
        <v>#N/A</v>
      </c>
      <c r="P56" s="79" t="e">
        <f>IF(A56&lt;&gt;"",VLOOKUP(A56,Liste_inscrits!A:N,23,FALSE),"")</f>
        <v>#N/A</v>
      </c>
      <c r="Q56" s="81" t="e">
        <f>IF(A56&lt;&gt;"",VLOOKUP(A56,Liste_inscrits!A:N,24,FALSE),"")</f>
        <v>#N/A</v>
      </c>
    </row>
    <row r="57" spans="1:17" ht="15" customHeight="1" thickBot="1">
      <c r="A57" s="41"/>
      <c r="B57" s="299"/>
      <c r="C57" s="299"/>
      <c r="D57" s="67"/>
      <c r="E57" s="67"/>
      <c r="F57" s="67"/>
      <c r="G57" s="67"/>
      <c r="H57" s="67"/>
      <c r="I57" s="67"/>
      <c r="J57" s="67"/>
      <c r="K57" s="67"/>
      <c r="L57" s="67"/>
      <c r="M57" s="67"/>
      <c r="N57" s="67"/>
      <c r="O57" s="67"/>
      <c r="P57" s="67"/>
      <c r="Q57" s="68"/>
    </row>
    <row r="58" spans="1:17" ht="15" customHeight="1" thickBot="1">
      <c r="A58" s="42"/>
      <c r="B58" s="91" t="s">
        <v>3</v>
      </c>
      <c r="C58" s="89" t="e">
        <f>IF(A60&lt;&gt;"",VLOOKUP(A60,Liste_inscrits!A:N,4,FALSE),"")</f>
        <v>#N/A</v>
      </c>
      <c r="D58" s="312" t="s">
        <v>6</v>
      </c>
      <c r="E58" s="313"/>
      <c r="F58" s="313"/>
      <c r="G58" s="313"/>
      <c r="H58" s="313"/>
      <c r="I58" s="313"/>
      <c r="J58" s="313"/>
      <c r="K58" s="314"/>
      <c r="L58" s="313" t="s">
        <v>7</v>
      </c>
      <c r="M58" s="313"/>
      <c r="N58" s="313"/>
      <c r="O58" s="313"/>
      <c r="P58" s="313"/>
      <c r="Q58" s="315"/>
    </row>
    <row r="59" spans="1:17" ht="22.5" customHeight="1" thickBot="1">
      <c r="A59" s="42" t="s">
        <v>0</v>
      </c>
      <c r="B59" s="301" t="s">
        <v>12</v>
      </c>
      <c r="C59" s="302"/>
      <c r="D59" s="70" t="s">
        <v>13</v>
      </c>
      <c r="E59" s="65" t="s">
        <v>14</v>
      </c>
      <c r="F59" s="66" t="s">
        <v>15</v>
      </c>
      <c r="G59" s="64" t="s">
        <v>16</v>
      </c>
      <c r="H59" s="65" t="s">
        <v>17</v>
      </c>
      <c r="I59" s="66" t="s">
        <v>18</v>
      </c>
      <c r="J59" s="64" t="s">
        <v>29</v>
      </c>
      <c r="K59" s="73" t="s">
        <v>27</v>
      </c>
      <c r="L59" s="70" t="s">
        <v>21</v>
      </c>
      <c r="M59" s="65" t="s">
        <v>22</v>
      </c>
      <c r="N59" s="69" t="s">
        <v>23</v>
      </c>
      <c r="O59" s="62" t="s">
        <v>24</v>
      </c>
      <c r="P59" s="63" t="s">
        <v>25</v>
      </c>
      <c r="Q59" s="74" t="s">
        <v>28</v>
      </c>
    </row>
    <row r="60" spans="1:17" ht="22.5" customHeight="1" thickBot="1">
      <c r="A60" s="75">
        <v>15</v>
      </c>
      <c r="B60" s="76" t="e">
        <f>IF(A60&lt;&gt;"",VLOOKUP(A60,Liste_inscrits!A:J,3,FALSE),"")</f>
        <v>#N/A</v>
      </c>
      <c r="C60" s="77"/>
      <c r="D60" s="78" t="e">
        <f>IF(A60&lt;&gt;"",VLOOKUP(A60,Liste_inscrits!A:N,11,FALSE),"")</f>
        <v>#N/A</v>
      </c>
      <c r="E60" s="79" t="e">
        <f>IF(A60&lt;&gt;"",VLOOKUP(A60,Liste_inscrits!A:N,12,FALSE),"")</f>
        <v>#N/A</v>
      </c>
      <c r="F60" s="79" t="e">
        <f>IF(A60&lt;&gt;"",VLOOKUP(A60,Liste_inscrits!A:N,13,FALSE),"")</f>
        <v>#N/A</v>
      </c>
      <c r="G60" s="79" t="e">
        <f>IF(A60&lt;&gt;"",VLOOKUP(A60,Liste_inscrits!A:N,14,FALSE),"")</f>
        <v>#N/A</v>
      </c>
      <c r="H60" s="79" t="e">
        <f>IF(A60&lt;&gt;"",VLOOKUP(A60,Liste_inscrits!A:N,15,FALSE),"")</f>
        <v>#N/A</v>
      </c>
      <c r="I60" s="79" t="e">
        <f>IF(A60&lt;&gt;"",VLOOKUP(A60,Liste_inscrits!A:N,16,FALSE),"")</f>
        <v>#N/A</v>
      </c>
      <c r="J60" s="79" t="e">
        <f>IF(A60&lt;&gt;"",VLOOKUP(A60,Liste_inscrits!A:N,17,FALSE),"")</f>
        <v>#N/A</v>
      </c>
      <c r="K60" s="80" t="e">
        <f>IF(A60&lt;&gt;"",VLOOKUP(A60,Liste_inscrits!A:N,18,FALSE),"")</f>
        <v>#N/A</v>
      </c>
      <c r="L60" s="78" t="e">
        <f>IF(A60&lt;&gt;"",VLOOKUP(A60,Liste_inscrits!A:N,19,FALSE),"")</f>
        <v>#N/A</v>
      </c>
      <c r="M60" s="79" t="e">
        <f>IF(A60&lt;&gt;"",VLOOKUP(A60,Liste_inscrits!A:N,20,FALSE),"")</f>
        <v>#N/A</v>
      </c>
      <c r="N60" s="79" t="e">
        <f>IF(A60&lt;&gt;"",VLOOKUP(A60,Liste_inscrits!A:N,21,FALSE),"")</f>
        <v>#N/A</v>
      </c>
      <c r="O60" s="79" t="e">
        <f>IF(A60&lt;&gt;"",VLOOKUP(A60,Liste_inscrits!A:N,22,FALSE),"")</f>
        <v>#N/A</v>
      </c>
      <c r="P60" s="79" t="e">
        <f>IF(A60&lt;&gt;"",VLOOKUP(A60,Liste_inscrits!A:N,23,FALSE),"")</f>
        <v>#N/A</v>
      </c>
      <c r="Q60" s="81" t="e">
        <f>IF(A60&lt;&gt;"",VLOOKUP(A60,Liste_inscrits!A:N,24,FALSE),"")</f>
        <v>#N/A</v>
      </c>
    </row>
    <row r="61" spans="1:17" ht="15.75" customHeight="1" thickBot="1">
      <c r="A61" s="41"/>
      <c r="B61" s="299"/>
      <c r="C61" s="299"/>
      <c r="D61" s="67"/>
      <c r="E61" s="67"/>
      <c r="F61" s="67"/>
      <c r="G61" s="67"/>
      <c r="H61" s="67"/>
      <c r="I61" s="67"/>
      <c r="J61" s="67"/>
      <c r="K61" s="67"/>
      <c r="L61" s="71"/>
      <c r="M61" s="71"/>
      <c r="N61" s="71"/>
      <c r="O61" s="71"/>
      <c r="P61" s="71"/>
      <c r="Q61" s="72"/>
    </row>
    <row r="62" spans="1:17" ht="15.75" customHeight="1" thickBot="1">
      <c r="A62" s="42"/>
      <c r="B62" s="91" t="s">
        <v>3</v>
      </c>
      <c r="C62" s="89" t="e">
        <f>IF(A64&lt;&gt;"",VLOOKUP(A64,Liste_inscrits!A:N,4,FALSE),"")</f>
        <v>#N/A</v>
      </c>
      <c r="D62" s="312" t="s">
        <v>6</v>
      </c>
      <c r="E62" s="313"/>
      <c r="F62" s="313"/>
      <c r="G62" s="313"/>
      <c r="H62" s="313"/>
      <c r="I62" s="313"/>
      <c r="J62" s="313"/>
      <c r="K62" s="314"/>
      <c r="L62" s="316" t="s">
        <v>7</v>
      </c>
      <c r="M62" s="316"/>
      <c r="N62" s="316"/>
      <c r="O62" s="316"/>
      <c r="P62" s="316"/>
      <c r="Q62" s="317"/>
    </row>
    <row r="63" spans="1:17" ht="22.5" customHeight="1" thickBot="1">
      <c r="A63" s="42" t="s">
        <v>0</v>
      </c>
      <c r="B63" s="301" t="s">
        <v>12</v>
      </c>
      <c r="C63" s="301"/>
      <c r="D63" s="64" t="s">
        <v>13</v>
      </c>
      <c r="E63" s="65" t="s">
        <v>14</v>
      </c>
      <c r="F63" s="66" t="s">
        <v>15</v>
      </c>
      <c r="G63" s="64" t="s">
        <v>16</v>
      </c>
      <c r="H63" s="65" t="s">
        <v>17</v>
      </c>
      <c r="I63" s="66" t="s">
        <v>18</v>
      </c>
      <c r="J63" s="64" t="s">
        <v>29</v>
      </c>
      <c r="K63" s="73" t="s">
        <v>27</v>
      </c>
      <c r="L63" s="70" t="s">
        <v>21</v>
      </c>
      <c r="M63" s="65" t="s">
        <v>22</v>
      </c>
      <c r="N63" s="69" t="s">
        <v>23</v>
      </c>
      <c r="O63" s="62" t="s">
        <v>24</v>
      </c>
      <c r="P63" s="63" t="s">
        <v>25</v>
      </c>
      <c r="Q63" s="74" t="s">
        <v>28</v>
      </c>
    </row>
    <row r="64" spans="1:17" ht="22.5" customHeight="1" thickBot="1">
      <c r="A64" s="75">
        <v>16</v>
      </c>
      <c r="B64" s="76" t="e">
        <f>IF(A64&lt;&gt;"",VLOOKUP(A64,Liste_inscrits!A:J,3,FALSE),"")</f>
        <v>#N/A</v>
      </c>
      <c r="C64" s="83"/>
      <c r="D64" s="78" t="e">
        <f>IF(A64&lt;&gt;"",VLOOKUP(A64,Liste_inscrits!A:N,11,FALSE),"")</f>
        <v>#N/A</v>
      </c>
      <c r="E64" s="79" t="e">
        <f>IF(A64&lt;&gt;"",VLOOKUP(A64,Liste_inscrits!A:N,12,FALSE),"")</f>
        <v>#N/A</v>
      </c>
      <c r="F64" s="79" t="e">
        <f>IF(A64&lt;&gt;"",VLOOKUP(A64,Liste_inscrits!A:N,13,FALSE),"")</f>
        <v>#N/A</v>
      </c>
      <c r="G64" s="79" t="e">
        <f>IF(A64&lt;&gt;"",VLOOKUP(A64,Liste_inscrits!A:N,14,FALSE),"")</f>
        <v>#N/A</v>
      </c>
      <c r="H64" s="79" t="e">
        <f>IF(A64&lt;&gt;"",VLOOKUP(A64,Liste_inscrits!A:N,15,FALSE),"")</f>
        <v>#N/A</v>
      </c>
      <c r="I64" s="79" t="e">
        <f>IF(A64&lt;&gt;"",VLOOKUP(A64,Liste_inscrits!A:N,16,FALSE),"")</f>
        <v>#N/A</v>
      </c>
      <c r="J64" s="79" t="e">
        <f>IF(A64&lt;&gt;"",VLOOKUP(A64,Liste_inscrits!A:N,17,FALSE),"")</f>
        <v>#N/A</v>
      </c>
      <c r="K64" s="80" t="e">
        <f>IF(A64&lt;&gt;"",VLOOKUP(A64,Liste_inscrits!A:N,18,FALSE),"")</f>
        <v>#N/A</v>
      </c>
      <c r="L64" s="78" t="e">
        <f>IF(A64&lt;&gt;"",VLOOKUP(A64,Liste_inscrits!A:N,19,FALSE),"")</f>
        <v>#N/A</v>
      </c>
      <c r="M64" s="79" t="e">
        <f>IF(A64&lt;&gt;"",VLOOKUP(A64,Liste_inscrits!A:N,20,FALSE),"")</f>
        <v>#N/A</v>
      </c>
      <c r="N64" s="79" t="e">
        <f>IF(A64&lt;&gt;"",VLOOKUP(A64,Liste_inscrits!A:N,21,FALSE),"")</f>
        <v>#N/A</v>
      </c>
      <c r="O64" s="79" t="e">
        <f>IF(A64&lt;&gt;"",VLOOKUP(A64,Liste_inscrits!A:N,22,FALSE),"")</f>
        <v>#N/A</v>
      </c>
      <c r="P64" s="79" t="e">
        <f>IF(A64&lt;&gt;"",VLOOKUP(A64,Liste_inscrits!A:N,23,FALSE),"")</f>
        <v>#N/A</v>
      </c>
      <c r="Q64" s="81" t="e">
        <f>IF(A64&lt;&gt;"",VLOOKUP(A64,Liste_inscrits!A:N,24,FALSE),"")</f>
        <v>#N/A</v>
      </c>
    </row>
    <row r="65" spans="1:17" ht="15" customHeight="1" thickBot="1">
      <c r="A65" s="41"/>
      <c r="B65" s="299"/>
      <c r="C65" s="299"/>
      <c r="D65" s="71"/>
      <c r="E65" s="71"/>
      <c r="F65" s="71"/>
      <c r="G65" s="71"/>
      <c r="H65" s="71"/>
      <c r="I65" s="71"/>
      <c r="J65" s="71"/>
      <c r="K65" s="71"/>
      <c r="L65" s="71"/>
      <c r="M65" s="71"/>
      <c r="N65" s="71"/>
      <c r="O65" s="71"/>
      <c r="P65" s="71"/>
      <c r="Q65" s="72"/>
    </row>
    <row r="66" spans="1:17" ht="15" customHeight="1" thickBot="1">
      <c r="A66" s="42"/>
      <c r="B66" s="91" t="s">
        <v>3</v>
      </c>
      <c r="C66" s="89" t="e">
        <f>IF(A68&lt;&gt;"",VLOOKUP(A68,Liste_inscrits!A:N,4,FALSE),"")</f>
        <v>#N/A</v>
      </c>
      <c r="D66" s="312" t="s">
        <v>6</v>
      </c>
      <c r="E66" s="313"/>
      <c r="F66" s="313"/>
      <c r="G66" s="313"/>
      <c r="H66" s="313"/>
      <c r="I66" s="313"/>
      <c r="J66" s="313"/>
      <c r="K66" s="314"/>
      <c r="L66" s="316" t="s">
        <v>7</v>
      </c>
      <c r="M66" s="316"/>
      <c r="N66" s="316"/>
      <c r="O66" s="316"/>
      <c r="P66" s="316"/>
      <c r="Q66" s="317"/>
    </row>
    <row r="67" spans="1:17" ht="22.5" customHeight="1" thickBot="1">
      <c r="A67" s="42" t="s">
        <v>0</v>
      </c>
      <c r="B67" s="301" t="s">
        <v>12</v>
      </c>
      <c r="C67" s="301"/>
      <c r="D67" s="64" t="s">
        <v>13</v>
      </c>
      <c r="E67" s="65" t="s">
        <v>14</v>
      </c>
      <c r="F67" s="66" t="s">
        <v>15</v>
      </c>
      <c r="G67" s="64" t="s">
        <v>16</v>
      </c>
      <c r="H67" s="65" t="s">
        <v>17</v>
      </c>
      <c r="I67" s="66" t="s">
        <v>18</v>
      </c>
      <c r="J67" s="64" t="s">
        <v>29</v>
      </c>
      <c r="K67" s="73" t="s">
        <v>27</v>
      </c>
      <c r="L67" s="70" t="s">
        <v>21</v>
      </c>
      <c r="M67" s="65" t="s">
        <v>22</v>
      </c>
      <c r="N67" s="69" t="s">
        <v>23</v>
      </c>
      <c r="O67" s="62" t="s">
        <v>24</v>
      </c>
      <c r="P67" s="63" t="s">
        <v>25</v>
      </c>
      <c r="Q67" s="74" t="s">
        <v>28</v>
      </c>
    </row>
    <row r="68" spans="1:17" ht="22.5" customHeight="1" thickBot="1">
      <c r="A68" s="75">
        <v>17</v>
      </c>
      <c r="B68" s="76" t="e">
        <f>IF(A68&lt;&gt;"",VLOOKUP(A68,Liste_inscrits!A:J,3,FALSE),"")</f>
        <v>#N/A</v>
      </c>
      <c r="C68" s="83"/>
      <c r="D68" s="78" t="e">
        <f>IF(A68&lt;&gt;"",VLOOKUP(A68,Liste_inscrits!A:N,11,FALSE),"")</f>
        <v>#N/A</v>
      </c>
      <c r="E68" s="79" t="e">
        <f>IF(A68&lt;&gt;"",VLOOKUP(A68,Liste_inscrits!A:N,12,FALSE),"")</f>
        <v>#N/A</v>
      </c>
      <c r="F68" s="79" t="e">
        <f>IF(A68&lt;&gt;"",VLOOKUP(A68,Liste_inscrits!A:N,13,FALSE),"")</f>
        <v>#N/A</v>
      </c>
      <c r="G68" s="79" t="e">
        <f>IF(A68&lt;&gt;"",VLOOKUP(A68,Liste_inscrits!A:N,14,FALSE),"")</f>
        <v>#N/A</v>
      </c>
      <c r="H68" s="79" t="e">
        <f>IF(A68&lt;&gt;"",VLOOKUP(A68,Liste_inscrits!A:N,15,FALSE),"")</f>
        <v>#N/A</v>
      </c>
      <c r="I68" s="79" t="e">
        <f>IF(A68&lt;&gt;"",VLOOKUP(A68,Liste_inscrits!A:N,16,FALSE),"")</f>
        <v>#N/A</v>
      </c>
      <c r="J68" s="79" t="e">
        <f>IF(A68&lt;&gt;"",VLOOKUP(A68,Liste_inscrits!A:N,17,FALSE),"")</f>
        <v>#N/A</v>
      </c>
      <c r="K68" s="80" t="e">
        <f>IF(A68&lt;&gt;"",VLOOKUP(A68,Liste_inscrits!A:N,18,FALSE),"")</f>
        <v>#N/A</v>
      </c>
      <c r="L68" s="78" t="e">
        <f>IF(A68&lt;&gt;"",VLOOKUP(A68,Liste_inscrits!A:N,19,FALSE),"")</f>
        <v>#N/A</v>
      </c>
      <c r="M68" s="79" t="e">
        <f>IF(A68&lt;&gt;"",VLOOKUP(A68,Liste_inscrits!A:N,20,FALSE),"")</f>
        <v>#N/A</v>
      </c>
      <c r="N68" s="79" t="e">
        <f>IF(A68&lt;&gt;"",VLOOKUP(A68,Liste_inscrits!A:N,21,FALSE),"")</f>
        <v>#N/A</v>
      </c>
      <c r="O68" s="79" t="e">
        <f>IF(A68&lt;&gt;"",VLOOKUP(A68,Liste_inscrits!A:N,22,FALSE),"")</f>
        <v>#N/A</v>
      </c>
      <c r="P68" s="79" t="e">
        <f>IF(A68&lt;&gt;"",VLOOKUP(A68,Liste_inscrits!A:N,23,FALSE),"")</f>
        <v>#N/A</v>
      </c>
      <c r="Q68" s="81" t="e">
        <f>IF(A68&lt;&gt;"",VLOOKUP(A68,Liste_inscrits!A:N,24,FALSE),"")</f>
        <v>#N/A</v>
      </c>
    </row>
    <row r="69" spans="1:17" ht="15" customHeight="1" thickBot="1">
      <c r="A69" s="41"/>
      <c r="B69" s="299"/>
      <c r="C69" s="299"/>
      <c r="D69" s="67"/>
      <c r="E69" s="67"/>
      <c r="F69" s="67"/>
      <c r="G69" s="67"/>
      <c r="H69" s="67"/>
      <c r="I69" s="67"/>
      <c r="J69" s="67"/>
      <c r="K69" s="67"/>
      <c r="L69" s="67"/>
      <c r="M69" s="67"/>
      <c r="N69" s="67"/>
      <c r="O69" s="67"/>
      <c r="P69" s="67"/>
      <c r="Q69" s="68"/>
    </row>
    <row r="70" spans="1:17" ht="15" customHeight="1" thickBot="1">
      <c r="A70" s="42"/>
      <c r="B70" s="91" t="s">
        <v>3</v>
      </c>
      <c r="C70" s="92" t="e">
        <f>IF(A72&lt;&gt;"",VLOOKUP(A72,Liste_inscrits!A:N,4,FALSE),"")</f>
        <v>#N/A</v>
      </c>
      <c r="D70" s="312" t="s">
        <v>6</v>
      </c>
      <c r="E70" s="313"/>
      <c r="F70" s="313"/>
      <c r="G70" s="313"/>
      <c r="H70" s="313"/>
      <c r="I70" s="313"/>
      <c r="J70" s="313"/>
      <c r="K70" s="314"/>
      <c r="L70" s="313" t="s">
        <v>7</v>
      </c>
      <c r="M70" s="313"/>
      <c r="N70" s="313"/>
      <c r="O70" s="313"/>
      <c r="P70" s="313"/>
      <c r="Q70" s="315"/>
    </row>
    <row r="71" spans="1:17" ht="24.75" customHeight="1" thickBot="1">
      <c r="A71" s="42" t="s">
        <v>0</v>
      </c>
      <c r="B71" s="301" t="s">
        <v>12</v>
      </c>
      <c r="C71" s="301"/>
      <c r="D71" s="64" t="s">
        <v>13</v>
      </c>
      <c r="E71" s="65" t="s">
        <v>14</v>
      </c>
      <c r="F71" s="66" t="s">
        <v>15</v>
      </c>
      <c r="G71" s="64" t="s">
        <v>16</v>
      </c>
      <c r="H71" s="65" t="s">
        <v>17</v>
      </c>
      <c r="I71" s="66" t="s">
        <v>18</v>
      </c>
      <c r="J71" s="64" t="s">
        <v>29</v>
      </c>
      <c r="K71" s="73" t="s">
        <v>27</v>
      </c>
      <c r="L71" s="70" t="s">
        <v>21</v>
      </c>
      <c r="M71" s="65" t="s">
        <v>22</v>
      </c>
      <c r="N71" s="69" t="s">
        <v>23</v>
      </c>
      <c r="O71" s="62" t="s">
        <v>24</v>
      </c>
      <c r="P71" s="63" t="s">
        <v>25</v>
      </c>
      <c r="Q71" s="74" t="s">
        <v>28</v>
      </c>
    </row>
    <row r="72" spans="1:17" ht="24.75" customHeight="1" thickBot="1">
      <c r="A72" s="85">
        <v>18</v>
      </c>
      <c r="B72" s="86" t="e">
        <f>IF(A72&lt;&gt;"",VLOOKUP(A72,Liste_inscrits!A:J,3,FALSE),"")</f>
        <v>#N/A</v>
      </c>
      <c r="C72" s="83"/>
      <c r="D72" s="78" t="e">
        <f>IF(A72&lt;&gt;"",VLOOKUP(A72,Liste_inscrits!A:N,11,FALSE),"")</f>
        <v>#N/A</v>
      </c>
      <c r="E72" s="79" t="e">
        <f>IF(A72&lt;&gt;"",VLOOKUP(A72,Liste_inscrits!A:N,12,FALSE),"")</f>
        <v>#N/A</v>
      </c>
      <c r="F72" s="79" t="e">
        <f>IF(A72&lt;&gt;"",VLOOKUP(A72,Liste_inscrits!A:N,13,FALSE),"")</f>
        <v>#N/A</v>
      </c>
      <c r="G72" s="79" t="e">
        <f>IF(A72&lt;&gt;"",VLOOKUP(A72,Liste_inscrits!A:N,14,FALSE),"")</f>
        <v>#N/A</v>
      </c>
      <c r="H72" s="79" t="e">
        <f>IF(A72&lt;&gt;"",VLOOKUP(A72,Liste_inscrits!A:N,15,FALSE),"")</f>
        <v>#N/A</v>
      </c>
      <c r="I72" s="79" t="e">
        <f>IF(A72&lt;&gt;"",VLOOKUP(A72,Liste_inscrits!A:N,16,FALSE),"")</f>
        <v>#N/A</v>
      </c>
      <c r="J72" s="79" t="e">
        <f>IF(A72&lt;&gt;"",VLOOKUP(A72,Liste_inscrits!A:N,17,FALSE),"")</f>
        <v>#N/A</v>
      </c>
      <c r="K72" s="80" t="e">
        <f>IF(A72&lt;&gt;"",VLOOKUP(A72,Liste_inscrits!A:N,18,FALSE),"")</f>
        <v>#N/A</v>
      </c>
      <c r="L72" s="78" t="e">
        <f>IF(A72&lt;&gt;"",VLOOKUP(A72,Liste_inscrits!A:N,19,FALSE),"")</f>
        <v>#N/A</v>
      </c>
      <c r="M72" s="79" t="e">
        <f>IF(A72&lt;&gt;"",VLOOKUP(A72,Liste_inscrits!A:N,20,FALSE),"")</f>
        <v>#N/A</v>
      </c>
      <c r="N72" s="79" t="e">
        <f>IF(A72&lt;&gt;"",VLOOKUP(A72,Liste_inscrits!A:N,21,FALSE),"")</f>
        <v>#N/A</v>
      </c>
      <c r="O72" s="79" t="e">
        <f>IF(A72&lt;&gt;"",VLOOKUP(A72,Liste_inscrits!A:N,22,FALSE),"")</f>
        <v>#N/A</v>
      </c>
      <c r="P72" s="79" t="e">
        <f>IF(A72&lt;&gt;"",VLOOKUP(A72,Liste_inscrits!A:N,23,FALSE),"")</f>
        <v>#N/A</v>
      </c>
      <c r="Q72" s="81" t="e">
        <f>IF(A72&lt;&gt;"",VLOOKUP(A72,Liste_inscrits!A:N,24,FALSE),"")</f>
        <v>#N/A</v>
      </c>
    </row>
    <row r="73" spans="1:17" ht="15" customHeight="1" thickBot="1">
      <c r="A73" s="41"/>
      <c r="B73" s="299"/>
      <c r="C73" s="299"/>
      <c r="D73" s="67"/>
      <c r="E73" s="67"/>
      <c r="F73" s="67"/>
      <c r="G73" s="67"/>
      <c r="H73" s="67"/>
      <c r="I73" s="67"/>
      <c r="J73" s="67"/>
      <c r="K73" s="67"/>
      <c r="L73" s="67"/>
      <c r="M73" s="67"/>
      <c r="N73" s="67"/>
      <c r="O73" s="67"/>
      <c r="P73" s="67"/>
      <c r="Q73" s="68"/>
    </row>
    <row r="74" spans="1:17" ht="15" customHeight="1" thickBot="1">
      <c r="A74" s="42"/>
      <c r="B74" s="91" t="s">
        <v>3</v>
      </c>
      <c r="C74" s="89" t="e">
        <f>IF(A76&lt;&gt;"",VLOOKUP(A76,Liste_inscrits!A:N,4,FALSE),"")</f>
        <v>#N/A</v>
      </c>
      <c r="D74" s="312" t="s">
        <v>6</v>
      </c>
      <c r="E74" s="313"/>
      <c r="F74" s="313"/>
      <c r="G74" s="313"/>
      <c r="H74" s="313"/>
      <c r="I74" s="313"/>
      <c r="J74" s="313"/>
      <c r="K74" s="314"/>
      <c r="L74" s="313" t="s">
        <v>7</v>
      </c>
      <c r="M74" s="313"/>
      <c r="N74" s="313"/>
      <c r="O74" s="313"/>
      <c r="P74" s="313"/>
      <c r="Q74" s="315"/>
    </row>
    <row r="75" spans="1:17" ht="24.75" customHeight="1" thickBot="1">
      <c r="A75" s="42" t="s">
        <v>0</v>
      </c>
      <c r="B75" s="301" t="s">
        <v>12</v>
      </c>
      <c r="C75" s="301"/>
      <c r="D75" s="64" t="s">
        <v>13</v>
      </c>
      <c r="E75" s="65" t="s">
        <v>14</v>
      </c>
      <c r="F75" s="66" t="s">
        <v>15</v>
      </c>
      <c r="G75" s="64" t="s">
        <v>16</v>
      </c>
      <c r="H75" s="65" t="s">
        <v>17</v>
      </c>
      <c r="I75" s="66" t="s">
        <v>18</v>
      </c>
      <c r="J75" s="64" t="s">
        <v>29</v>
      </c>
      <c r="K75" s="73" t="s">
        <v>27</v>
      </c>
      <c r="L75" s="70" t="s">
        <v>21</v>
      </c>
      <c r="M75" s="65" t="s">
        <v>22</v>
      </c>
      <c r="N75" s="69" t="s">
        <v>23</v>
      </c>
      <c r="O75" s="62" t="s">
        <v>24</v>
      </c>
      <c r="P75" s="63" t="s">
        <v>25</v>
      </c>
      <c r="Q75" s="74" t="s">
        <v>28</v>
      </c>
    </row>
    <row r="76" spans="1:17" ht="24.75" customHeight="1" thickBot="1">
      <c r="A76" s="75">
        <v>19</v>
      </c>
      <c r="B76" s="76" t="e">
        <f>IF(A76&lt;&gt;"",VLOOKUP(A76,Liste_inscrits!A:J,3,FALSE),"")</f>
        <v>#N/A</v>
      </c>
      <c r="C76" s="83"/>
      <c r="D76" s="78" t="e">
        <f>IF(A76&lt;&gt;"",VLOOKUP(A76,Liste_inscrits!A:N,11,FALSE),"")</f>
        <v>#N/A</v>
      </c>
      <c r="E76" s="79" t="e">
        <f>IF(A76&lt;&gt;"",VLOOKUP(A76,Liste_inscrits!A:N,12,FALSE),"")</f>
        <v>#N/A</v>
      </c>
      <c r="F76" s="79" t="e">
        <f>IF(A76&lt;&gt;"",VLOOKUP(A76,Liste_inscrits!A:N,13,FALSE),"")</f>
        <v>#N/A</v>
      </c>
      <c r="G76" s="79" t="e">
        <f>IF(A76&lt;&gt;"",VLOOKUP(A76,Liste_inscrits!A:N,14,FALSE),"")</f>
        <v>#N/A</v>
      </c>
      <c r="H76" s="79" t="e">
        <f>IF(A76&lt;&gt;"",VLOOKUP(A76,Liste_inscrits!A:N,15,FALSE),"")</f>
        <v>#N/A</v>
      </c>
      <c r="I76" s="79" t="e">
        <f>IF(A76&lt;&gt;"",VLOOKUP(A76,Liste_inscrits!A:N,16,FALSE),"")</f>
        <v>#N/A</v>
      </c>
      <c r="J76" s="79" t="e">
        <f>IF(A76&lt;&gt;"",VLOOKUP(A76,Liste_inscrits!A:N,17,FALSE),"")</f>
        <v>#N/A</v>
      </c>
      <c r="K76" s="80" t="e">
        <f>IF(A76&lt;&gt;"",VLOOKUP(A76,Liste_inscrits!A:N,18,FALSE),"")</f>
        <v>#N/A</v>
      </c>
      <c r="L76" s="78" t="e">
        <f>IF(A76&lt;&gt;"",VLOOKUP(A76,Liste_inscrits!A:N,19,FALSE),"")</f>
        <v>#N/A</v>
      </c>
      <c r="M76" s="79" t="e">
        <f>IF(A76&lt;&gt;"",VLOOKUP(A76,Liste_inscrits!A:N,20,FALSE),"")</f>
        <v>#N/A</v>
      </c>
      <c r="N76" s="79" t="e">
        <f>IF(A76&lt;&gt;"",VLOOKUP(A76,Liste_inscrits!A:N,21,FALSE),"")</f>
        <v>#N/A</v>
      </c>
      <c r="O76" s="79" t="e">
        <f>IF(A76&lt;&gt;"",VLOOKUP(A76,Liste_inscrits!A:N,22,FALSE),"")</f>
        <v>#N/A</v>
      </c>
      <c r="P76" s="79" t="e">
        <f>IF(A76&lt;&gt;"",VLOOKUP(A76,Liste_inscrits!A:N,23,FALSE),"")</f>
        <v>#N/A</v>
      </c>
      <c r="Q76" s="81" t="e">
        <f>IF(A76&lt;&gt;"",VLOOKUP(A76,Liste_inscrits!A:N,24,FALSE),"")</f>
        <v>#N/A</v>
      </c>
    </row>
    <row r="77" spans="1:17" ht="15" customHeight="1" thickBot="1">
      <c r="A77" s="41"/>
      <c r="B77" s="299"/>
      <c r="C77" s="299"/>
      <c r="D77" s="71"/>
      <c r="E77" s="71"/>
      <c r="F77" s="71"/>
      <c r="G77" s="71"/>
      <c r="H77" s="71"/>
      <c r="I77" s="71"/>
      <c r="J77" s="71"/>
      <c r="K77" s="71"/>
      <c r="L77" s="71"/>
      <c r="M77" s="71"/>
      <c r="N77" s="71"/>
      <c r="O77" s="71"/>
      <c r="P77" s="71"/>
      <c r="Q77" s="72"/>
    </row>
    <row r="78" spans="1:17" ht="15" customHeight="1" thickBot="1">
      <c r="A78" s="42"/>
      <c r="B78" s="91" t="s">
        <v>3</v>
      </c>
      <c r="C78" s="92" t="e">
        <f>IF(A80&lt;&gt;"",VLOOKUP(A80,Liste_inscrits!A:N,4,FALSE),"")</f>
        <v>#N/A</v>
      </c>
      <c r="D78" s="313" t="s">
        <v>6</v>
      </c>
      <c r="E78" s="313"/>
      <c r="F78" s="313"/>
      <c r="G78" s="313"/>
      <c r="H78" s="313"/>
      <c r="I78" s="313"/>
      <c r="J78" s="313"/>
      <c r="K78" s="314"/>
      <c r="L78" s="313" t="s">
        <v>7</v>
      </c>
      <c r="M78" s="313"/>
      <c r="N78" s="313"/>
      <c r="O78" s="313"/>
      <c r="P78" s="313"/>
      <c r="Q78" s="315"/>
    </row>
    <row r="79" spans="1:17" ht="24.75" customHeight="1" thickBot="1">
      <c r="A79" s="42" t="s">
        <v>0</v>
      </c>
      <c r="B79" s="301" t="s">
        <v>12</v>
      </c>
      <c r="C79" s="302"/>
      <c r="D79" s="70" t="s">
        <v>13</v>
      </c>
      <c r="E79" s="65" t="s">
        <v>14</v>
      </c>
      <c r="F79" s="66" t="s">
        <v>15</v>
      </c>
      <c r="G79" s="64" t="s">
        <v>16</v>
      </c>
      <c r="H79" s="65" t="s">
        <v>17</v>
      </c>
      <c r="I79" s="66" t="s">
        <v>18</v>
      </c>
      <c r="J79" s="64" t="s">
        <v>29</v>
      </c>
      <c r="K79" s="73" t="s">
        <v>27</v>
      </c>
      <c r="L79" s="70" t="s">
        <v>21</v>
      </c>
      <c r="M79" s="65" t="s">
        <v>22</v>
      </c>
      <c r="N79" s="69" t="s">
        <v>23</v>
      </c>
      <c r="O79" s="62" t="s">
        <v>24</v>
      </c>
      <c r="P79" s="63" t="s">
        <v>25</v>
      </c>
      <c r="Q79" s="74" t="s">
        <v>28</v>
      </c>
    </row>
    <row r="80" spans="1:17" ht="24.75" customHeight="1" thickBot="1">
      <c r="A80" s="85">
        <v>20</v>
      </c>
      <c r="B80" s="86" t="e">
        <f>IF(A80&lt;&gt;"",VLOOKUP(A80,Liste_inscrits!A:J,3,FALSE),"")</f>
        <v>#N/A</v>
      </c>
      <c r="C80" s="83"/>
      <c r="D80" s="78" t="e">
        <f>IF(A80&lt;&gt;"",VLOOKUP(A80,Liste_inscrits!A:N,11,FALSE),"")</f>
        <v>#N/A</v>
      </c>
      <c r="E80" s="79" t="e">
        <f>IF(A80&lt;&gt;"",VLOOKUP(A80,Liste_inscrits!A:N,12,FALSE),"")</f>
        <v>#N/A</v>
      </c>
      <c r="F80" s="79" t="e">
        <f>IF(A80&lt;&gt;"",VLOOKUP(A80,Liste_inscrits!A:N,13,FALSE),"")</f>
        <v>#N/A</v>
      </c>
      <c r="G80" s="79" t="e">
        <f>IF(A80&lt;&gt;"",VLOOKUP(A80,Liste_inscrits!A:N,14,FALSE),"")</f>
        <v>#N/A</v>
      </c>
      <c r="H80" s="79" t="e">
        <f>IF(A80&lt;&gt;"",VLOOKUP(A80,Liste_inscrits!A:N,15,FALSE),"")</f>
        <v>#N/A</v>
      </c>
      <c r="I80" s="79" t="e">
        <f>IF(A80&lt;&gt;"",VLOOKUP(A80,Liste_inscrits!A:N,16,FALSE),"")</f>
        <v>#N/A</v>
      </c>
      <c r="J80" s="79" t="e">
        <f>IF(A80&lt;&gt;"",VLOOKUP(A80,Liste_inscrits!A:N,17,FALSE),"")</f>
        <v>#N/A</v>
      </c>
      <c r="K80" s="80" t="e">
        <f>IF(A80&lt;&gt;"",VLOOKUP(A80,Liste_inscrits!A:N,18,FALSE),"")</f>
        <v>#N/A</v>
      </c>
      <c r="L80" s="78" t="e">
        <f>IF(A80&lt;&gt;"",VLOOKUP(A80,Liste_inscrits!A:N,19,FALSE),"")</f>
        <v>#N/A</v>
      </c>
      <c r="M80" s="79" t="e">
        <f>IF(A80&lt;&gt;"",VLOOKUP(A80,Liste_inscrits!A:N,20,FALSE),"")</f>
        <v>#N/A</v>
      </c>
      <c r="N80" s="79" t="e">
        <f>IF(A80&lt;&gt;"",VLOOKUP(A80,Liste_inscrits!A:N,21,FALSE),"")</f>
        <v>#N/A</v>
      </c>
      <c r="O80" s="79" t="e">
        <f>IF(A80&lt;&gt;"",VLOOKUP(A80,Liste_inscrits!A:N,22,FALSE),"")</f>
        <v>#N/A</v>
      </c>
      <c r="P80" s="79" t="e">
        <f>IF(A80&lt;&gt;"",VLOOKUP(A80,Liste_inscrits!A:N,23,FALSE),"")</f>
        <v>#N/A</v>
      </c>
      <c r="Q80" s="81" t="e">
        <f>IF(A80&lt;&gt;"",VLOOKUP(A80,Liste_inscrits!A:N,24,FALSE),"")</f>
        <v>#N/A</v>
      </c>
    </row>
    <row r="81" spans="1:17" ht="15" customHeight="1" thickBot="1">
      <c r="A81" s="41"/>
      <c r="B81" s="299"/>
      <c r="C81" s="299"/>
      <c r="D81" s="67"/>
      <c r="E81" s="67"/>
      <c r="F81" s="67"/>
      <c r="G81" s="67"/>
      <c r="H81" s="67"/>
      <c r="I81" s="67"/>
      <c r="J81" s="67"/>
      <c r="K81" s="67"/>
      <c r="L81" s="67"/>
      <c r="M81" s="67"/>
      <c r="N81" s="67"/>
      <c r="O81" s="67"/>
      <c r="P81" s="67"/>
      <c r="Q81" s="68"/>
    </row>
    <row r="82" spans="1:17" ht="15" customHeight="1" thickBot="1">
      <c r="A82" s="42"/>
      <c r="B82" s="91" t="s">
        <v>3</v>
      </c>
      <c r="C82" s="89" t="e">
        <f>IF(A84&lt;&gt;"",VLOOKUP(A84,Liste_inscrits!A:N,4,FALSE),"")</f>
        <v>#N/A</v>
      </c>
      <c r="D82" s="312" t="s">
        <v>6</v>
      </c>
      <c r="E82" s="313"/>
      <c r="F82" s="313"/>
      <c r="G82" s="313"/>
      <c r="H82" s="313"/>
      <c r="I82" s="313"/>
      <c r="J82" s="313"/>
      <c r="K82" s="314"/>
      <c r="L82" s="313" t="s">
        <v>7</v>
      </c>
      <c r="M82" s="313"/>
      <c r="N82" s="313"/>
      <c r="O82" s="313"/>
      <c r="P82" s="313"/>
      <c r="Q82" s="315"/>
    </row>
    <row r="83" spans="1:17" ht="24" customHeight="1" thickBot="1">
      <c r="A83" s="42" t="s">
        <v>0</v>
      </c>
      <c r="B83" s="301" t="s">
        <v>12</v>
      </c>
      <c r="C83" s="301"/>
      <c r="D83" s="64" t="s">
        <v>13</v>
      </c>
      <c r="E83" s="65" t="s">
        <v>14</v>
      </c>
      <c r="F83" s="66" t="s">
        <v>15</v>
      </c>
      <c r="G83" s="64" t="s">
        <v>16</v>
      </c>
      <c r="H83" s="65" t="s">
        <v>17</v>
      </c>
      <c r="I83" s="66" t="s">
        <v>18</v>
      </c>
      <c r="J83" s="64" t="s">
        <v>29</v>
      </c>
      <c r="K83" s="73" t="s">
        <v>27</v>
      </c>
      <c r="L83" s="70" t="s">
        <v>21</v>
      </c>
      <c r="M83" s="65" t="s">
        <v>22</v>
      </c>
      <c r="N83" s="69" t="s">
        <v>23</v>
      </c>
      <c r="O83" s="62" t="s">
        <v>24</v>
      </c>
      <c r="P83" s="63" t="s">
        <v>25</v>
      </c>
      <c r="Q83" s="74" t="s">
        <v>28</v>
      </c>
    </row>
    <row r="84" spans="1:17" ht="24" customHeight="1" thickBot="1">
      <c r="A84" s="75">
        <v>21</v>
      </c>
      <c r="B84" s="76" t="e">
        <f>IF(A84&lt;&gt;"",VLOOKUP(A84,Liste_inscrits!A:J,3,FALSE),"")</f>
        <v>#N/A</v>
      </c>
      <c r="C84" s="83"/>
      <c r="D84" s="78" t="e">
        <f>IF(A84&lt;&gt;"",VLOOKUP(A84,Liste_inscrits!A:N,11,FALSE),"")</f>
        <v>#N/A</v>
      </c>
      <c r="E84" s="79" t="e">
        <f>IF(A84&lt;&gt;"",VLOOKUP(A84,Liste_inscrits!A:N,12,FALSE),"")</f>
        <v>#N/A</v>
      </c>
      <c r="F84" s="79" t="e">
        <f>IF(A84&lt;&gt;"",VLOOKUP(A84,Liste_inscrits!A:N,13,FALSE),"")</f>
        <v>#N/A</v>
      </c>
      <c r="G84" s="79" t="e">
        <f>IF(A84&lt;&gt;"",VLOOKUP(A84,Liste_inscrits!A:N,14,FALSE),"")</f>
        <v>#N/A</v>
      </c>
      <c r="H84" s="79" t="e">
        <f>IF(A84&lt;&gt;"",VLOOKUP(A84,Liste_inscrits!A:N,15,FALSE),"")</f>
        <v>#N/A</v>
      </c>
      <c r="I84" s="79" t="e">
        <f>IF(A84&lt;&gt;"",VLOOKUP(A84,Liste_inscrits!A:N,16,FALSE),"")</f>
        <v>#N/A</v>
      </c>
      <c r="J84" s="79" t="e">
        <f>IF(A84&lt;&gt;"",VLOOKUP(A84,Liste_inscrits!A:N,17,FALSE),"")</f>
        <v>#N/A</v>
      </c>
      <c r="K84" s="80" t="e">
        <f>IF(A84&lt;&gt;"",VLOOKUP(A84,Liste_inscrits!A:N,18,FALSE),"")</f>
        <v>#N/A</v>
      </c>
      <c r="L84" s="78" t="e">
        <f>IF(A84&lt;&gt;"",VLOOKUP(A84,Liste_inscrits!A:N,19,FALSE),"")</f>
        <v>#N/A</v>
      </c>
      <c r="M84" s="79" t="e">
        <f>IF(A84&lt;&gt;"",VLOOKUP(A84,Liste_inscrits!A:N,20,FALSE),"")</f>
        <v>#N/A</v>
      </c>
      <c r="N84" s="79" t="e">
        <f>IF(A84&lt;&gt;"",VLOOKUP(A84,Liste_inscrits!A:N,21,FALSE),"")</f>
        <v>#N/A</v>
      </c>
      <c r="O84" s="79" t="e">
        <f>IF(A84&lt;&gt;"",VLOOKUP(A84,Liste_inscrits!A:N,22,FALSE),"")</f>
        <v>#N/A</v>
      </c>
      <c r="P84" s="79" t="e">
        <f>IF(A84&lt;&gt;"",VLOOKUP(A84,Liste_inscrits!A:N,23,FALSE),"")</f>
        <v>#N/A</v>
      </c>
      <c r="Q84" s="81" t="e">
        <f>IF(A84&lt;&gt;"",VLOOKUP(A84,Liste_inscrits!A:N,24,FALSE),"")</f>
        <v>#N/A</v>
      </c>
    </row>
    <row r="85" spans="1:17" ht="15" customHeight="1" thickBot="1">
      <c r="A85" s="41"/>
      <c r="B85" s="299"/>
      <c r="C85" s="299"/>
      <c r="D85" s="71"/>
      <c r="E85" s="71"/>
      <c r="F85" s="71"/>
      <c r="G85" s="71"/>
      <c r="H85" s="71"/>
      <c r="I85" s="71"/>
      <c r="J85" s="71"/>
      <c r="K85" s="71"/>
      <c r="L85" s="71"/>
      <c r="M85" s="71"/>
      <c r="N85" s="71"/>
      <c r="O85" s="71"/>
      <c r="P85" s="71"/>
      <c r="Q85" s="72"/>
    </row>
    <row r="86" spans="1:17" ht="15" customHeight="1" thickBot="1">
      <c r="A86" s="42"/>
      <c r="B86" s="91" t="s">
        <v>3</v>
      </c>
      <c r="C86" s="92" t="e">
        <f>IF(A88&lt;&gt;"",VLOOKUP(A88,Liste_inscrits!A:N,4,FALSE),"")</f>
        <v>#N/A</v>
      </c>
      <c r="D86" s="313" t="s">
        <v>6</v>
      </c>
      <c r="E86" s="313"/>
      <c r="F86" s="313"/>
      <c r="G86" s="313"/>
      <c r="H86" s="313"/>
      <c r="I86" s="313"/>
      <c r="J86" s="313"/>
      <c r="K86" s="314"/>
      <c r="L86" s="313" t="s">
        <v>7</v>
      </c>
      <c r="M86" s="313"/>
      <c r="N86" s="313"/>
      <c r="O86" s="313"/>
      <c r="P86" s="313"/>
      <c r="Q86" s="315"/>
    </row>
    <row r="87" spans="1:17" ht="24" customHeight="1" thickBot="1">
      <c r="A87" s="42" t="s">
        <v>0</v>
      </c>
      <c r="B87" s="301" t="s">
        <v>12</v>
      </c>
      <c r="C87" s="302"/>
      <c r="D87" s="70" t="s">
        <v>13</v>
      </c>
      <c r="E87" s="65" t="s">
        <v>14</v>
      </c>
      <c r="F87" s="66" t="s">
        <v>15</v>
      </c>
      <c r="G87" s="64" t="s">
        <v>16</v>
      </c>
      <c r="H87" s="65" t="s">
        <v>17</v>
      </c>
      <c r="I87" s="66" t="s">
        <v>18</v>
      </c>
      <c r="J87" s="64" t="s">
        <v>29</v>
      </c>
      <c r="K87" s="73" t="s">
        <v>27</v>
      </c>
      <c r="L87" s="70" t="s">
        <v>21</v>
      </c>
      <c r="M87" s="65" t="s">
        <v>22</v>
      </c>
      <c r="N87" s="69" t="s">
        <v>23</v>
      </c>
      <c r="O87" s="62" t="s">
        <v>24</v>
      </c>
      <c r="P87" s="63" t="s">
        <v>25</v>
      </c>
      <c r="Q87" s="74" t="s">
        <v>28</v>
      </c>
    </row>
    <row r="88" spans="1:17" ht="24" customHeight="1" thickBot="1">
      <c r="A88" s="75">
        <v>22</v>
      </c>
      <c r="B88" s="76" t="e">
        <f>IF(A88&lt;&gt;"",VLOOKUP(A88,Liste_inscrits!A:J,3,FALSE),"")</f>
        <v>#N/A</v>
      </c>
      <c r="C88" s="77"/>
      <c r="D88" s="78" t="e">
        <f>IF(A88&lt;&gt;"",VLOOKUP(A88,Liste_inscrits!A:N,11,FALSE),"")</f>
        <v>#N/A</v>
      </c>
      <c r="E88" s="79" t="e">
        <f>IF(A88&lt;&gt;"",VLOOKUP(A88,Liste_inscrits!A:N,12,FALSE),"")</f>
        <v>#N/A</v>
      </c>
      <c r="F88" s="79" t="e">
        <f>IF(A88&lt;&gt;"",VLOOKUP(A88,Liste_inscrits!A:N,13,FALSE),"")</f>
        <v>#N/A</v>
      </c>
      <c r="G88" s="79" t="e">
        <f>IF(A88&lt;&gt;"",VLOOKUP(A88,Liste_inscrits!A:N,14,FALSE),"")</f>
        <v>#N/A</v>
      </c>
      <c r="H88" s="79" t="e">
        <f>IF(A88&lt;&gt;"",VLOOKUP(A88,Liste_inscrits!A:N,15,FALSE),"")</f>
        <v>#N/A</v>
      </c>
      <c r="I88" s="79" t="e">
        <f>IF(A88&lt;&gt;"",VLOOKUP(A88,Liste_inscrits!A:N,16,FALSE),"")</f>
        <v>#N/A</v>
      </c>
      <c r="J88" s="79" t="e">
        <f>IF(A88&lt;&gt;"",VLOOKUP(A88,Liste_inscrits!A:N,17,FALSE),"")</f>
        <v>#N/A</v>
      </c>
      <c r="K88" s="80" t="e">
        <f>IF(A88&lt;&gt;"",VLOOKUP(A88,Liste_inscrits!A:N,18,FALSE),"")</f>
        <v>#N/A</v>
      </c>
      <c r="L88" s="78" t="e">
        <f>IF(A88&lt;&gt;"",VLOOKUP(A88,Liste_inscrits!A:N,19,FALSE),"")</f>
        <v>#N/A</v>
      </c>
      <c r="M88" s="79" t="e">
        <f>IF(A88&lt;&gt;"",VLOOKUP(A88,Liste_inscrits!A:N,20,FALSE),"")</f>
        <v>#N/A</v>
      </c>
      <c r="N88" s="79" t="e">
        <f>IF(A88&lt;&gt;"",VLOOKUP(A88,Liste_inscrits!A:N,21,FALSE),"")</f>
        <v>#N/A</v>
      </c>
      <c r="O88" s="79" t="e">
        <f>IF(A88&lt;&gt;"",VLOOKUP(A88,Liste_inscrits!A:N,22,FALSE),"")</f>
        <v>#N/A</v>
      </c>
      <c r="P88" s="79" t="e">
        <f>IF(A88&lt;&gt;"",VLOOKUP(A88,Liste_inscrits!A:N,23,FALSE),"")</f>
        <v>#N/A</v>
      </c>
      <c r="Q88" s="81" t="e">
        <f>IF(A88&lt;&gt;"",VLOOKUP(A88,Liste_inscrits!A:N,24,FALSE),"")</f>
        <v>#N/A</v>
      </c>
    </row>
    <row r="89" spans="1:17" ht="15" customHeight="1" thickBot="1">
      <c r="A89" s="41"/>
      <c r="B89" s="299"/>
      <c r="C89" s="299"/>
      <c r="D89" s="67"/>
      <c r="E89" s="67"/>
      <c r="F89" s="67"/>
      <c r="G89" s="67"/>
      <c r="H89" s="67"/>
      <c r="I89" s="67"/>
      <c r="J89" s="67"/>
      <c r="K89" s="67"/>
      <c r="L89" s="67"/>
      <c r="M89" s="67"/>
      <c r="N89" s="67"/>
      <c r="O89" s="67"/>
      <c r="P89" s="67"/>
      <c r="Q89" s="68"/>
    </row>
    <row r="90" spans="1:17" ht="15" customHeight="1" thickBot="1">
      <c r="A90" s="42"/>
      <c r="B90" s="91" t="s">
        <v>3</v>
      </c>
      <c r="C90" s="89" t="e">
        <f>IF(A92&lt;&gt;"",VLOOKUP(A92,Liste_inscrits!A:N,4,FALSE),"")</f>
        <v>#N/A</v>
      </c>
      <c r="D90" s="312" t="s">
        <v>6</v>
      </c>
      <c r="E90" s="313"/>
      <c r="F90" s="313"/>
      <c r="G90" s="313"/>
      <c r="H90" s="313"/>
      <c r="I90" s="313"/>
      <c r="J90" s="313"/>
      <c r="K90" s="314"/>
      <c r="L90" s="313" t="s">
        <v>7</v>
      </c>
      <c r="M90" s="313"/>
      <c r="N90" s="313"/>
      <c r="O90" s="313"/>
      <c r="P90" s="313"/>
      <c r="Q90" s="315"/>
    </row>
    <row r="91" spans="1:17" ht="24" customHeight="1" thickBot="1">
      <c r="A91" s="42" t="s">
        <v>0</v>
      </c>
      <c r="B91" s="301" t="s">
        <v>12</v>
      </c>
      <c r="C91" s="302"/>
      <c r="D91" s="70" t="s">
        <v>13</v>
      </c>
      <c r="E91" s="65" t="s">
        <v>14</v>
      </c>
      <c r="F91" s="66" t="s">
        <v>15</v>
      </c>
      <c r="G91" s="64" t="s">
        <v>16</v>
      </c>
      <c r="H91" s="65" t="s">
        <v>17</v>
      </c>
      <c r="I91" s="66" t="s">
        <v>18</v>
      </c>
      <c r="J91" s="64" t="s">
        <v>29</v>
      </c>
      <c r="K91" s="73" t="s">
        <v>27</v>
      </c>
      <c r="L91" s="70" t="s">
        <v>21</v>
      </c>
      <c r="M91" s="65" t="s">
        <v>22</v>
      </c>
      <c r="N91" s="69" t="s">
        <v>23</v>
      </c>
      <c r="O91" s="62" t="s">
        <v>24</v>
      </c>
      <c r="P91" s="63" t="s">
        <v>25</v>
      </c>
      <c r="Q91" s="74" t="s">
        <v>28</v>
      </c>
    </row>
    <row r="92" spans="1:17" ht="24" customHeight="1" thickBot="1">
      <c r="A92" s="75">
        <v>23</v>
      </c>
      <c r="B92" s="76" t="e">
        <f>IF(A92&lt;&gt;"",VLOOKUP(A92,Liste_inscrits!A:J,3,FALSE),"")</f>
        <v>#N/A</v>
      </c>
      <c r="C92" s="77"/>
      <c r="D92" s="78" t="e">
        <f>IF(A92&lt;&gt;"",VLOOKUP(A92,Liste_inscrits!A:N,11,FALSE),"")</f>
        <v>#N/A</v>
      </c>
      <c r="E92" s="79" t="e">
        <f>IF(A92&lt;&gt;"",VLOOKUP(A92,Liste_inscrits!A:N,12,FALSE),"")</f>
        <v>#N/A</v>
      </c>
      <c r="F92" s="79" t="e">
        <f>IF(A92&lt;&gt;"",VLOOKUP(A92,Liste_inscrits!A:N,13,FALSE),"")</f>
        <v>#N/A</v>
      </c>
      <c r="G92" s="79" t="e">
        <f>IF(A92&lt;&gt;"",VLOOKUP(A92,Liste_inscrits!A:N,14,FALSE),"")</f>
        <v>#N/A</v>
      </c>
      <c r="H92" s="79" t="e">
        <f>IF(A92&lt;&gt;"",VLOOKUP(A92,Liste_inscrits!A:N,15,FALSE),"")</f>
        <v>#N/A</v>
      </c>
      <c r="I92" s="79" t="e">
        <f>IF(A92&lt;&gt;"",VLOOKUP(A92,Liste_inscrits!A:N,16,FALSE),"")</f>
        <v>#N/A</v>
      </c>
      <c r="J92" s="79" t="e">
        <f>IF(A92&lt;&gt;"",VLOOKUP(A92,Liste_inscrits!A:N,17,FALSE),"")</f>
        <v>#N/A</v>
      </c>
      <c r="K92" s="80" t="e">
        <f>IF(A92&lt;&gt;"",VLOOKUP(A92,Liste_inscrits!A:N,18,FALSE),"")</f>
        <v>#N/A</v>
      </c>
      <c r="L92" s="78" t="e">
        <f>IF(A92&lt;&gt;"",VLOOKUP(A92,Liste_inscrits!A:N,19,FALSE),"")</f>
        <v>#N/A</v>
      </c>
      <c r="M92" s="79" t="e">
        <f>IF(A92&lt;&gt;"",VLOOKUP(A92,Liste_inscrits!A:N,20,FALSE),"")</f>
        <v>#N/A</v>
      </c>
      <c r="N92" s="79" t="e">
        <f>IF(A92&lt;&gt;"",VLOOKUP(A92,Liste_inscrits!A:N,21,FALSE),"")</f>
        <v>#N/A</v>
      </c>
      <c r="O92" s="79" t="e">
        <f>IF(A92&lt;&gt;"",VLOOKUP(A92,Liste_inscrits!A:N,22,FALSE),"")</f>
        <v>#N/A</v>
      </c>
      <c r="P92" s="79" t="e">
        <f>IF(A92&lt;&gt;"",VLOOKUP(A92,Liste_inscrits!A:N,23,FALSE),"")</f>
        <v>#N/A</v>
      </c>
      <c r="Q92" s="81" t="e">
        <f>IF(A92&lt;&gt;"",VLOOKUP(A92,Liste_inscrits!A:N,24,FALSE),"")</f>
        <v>#N/A</v>
      </c>
    </row>
    <row r="93" spans="1:17" ht="15" customHeight="1" thickBot="1">
      <c r="A93" s="41"/>
      <c r="B93" s="299"/>
      <c r="C93" s="299"/>
      <c r="D93" s="67"/>
      <c r="E93" s="67"/>
      <c r="F93" s="67"/>
      <c r="G93" s="67"/>
      <c r="H93" s="67"/>
      <c r="I93" s="67"/>
      <c r="J93" s="67"/>
      <c r="K93" s="67"/>
      <c r="L93" s="71"/>
      <c r="M93" s="71"/>
      <c r="N93" s="71"/>
      <c r="O93" s="71"/>
      <c r="P93" s="71"/>
      <c r="Q93" s="72"/>
    </row>
    <row r="94" spans="1:17" ht="15" customHeight="1" thickBot="1">
      <c r="A94" s="42"/>
      <c r="B94" s="91" t="s">
        <v>3</v>
      </c>
      <c r="C94" s="89" t="e">
        <f>IF(A96&lt;&gt;"",VLOOKUP(A96,Liste_inscrits!A:N,4,FALSE),"")</f>
        <v>#N/A</v>
      </c>
      <c r="D94" s="312" t="s">
        <v>6</v>
      </c>
      <c r="E94" s="313"/>
      <c r="F94" s="313"/>
      <c r="G94" s="313"/>
      <c r="H94" s="313"/>
      <c r="I94" s="313"/>
      <c r="J94" s="313"/>
      <c r="K94" s="314"/>
      <c r="L94" s="316" t="s">
        <v>7</v>
      </c>
      <c r="M94" s="316"/>
      <c r="N94" s="316"/>
      <c r="O94" s="316"/>
      <c r="P94" s="316"/>
      <c r="Q94" s="317"/>
    </row>
    <row r="95" spans="1:17" ht="24" customHeight="1" thickBot="1">
      <c r="A95" s="42" t="s">
        <v>0</v>
      </c>
      <c r="B95" s="301" t="s">
        <v>12</v>
      </c>
      <c r="C95" s="301"/>
      <c r="D95" s="64" t="s">
        <v>13</v>
      </c>
      <c r="E95" s="65" t="s">
        <v>14</v>
      </c>
      <c r="F95" s="66" t="s">
        <v>15</v>
      </c>
      <c r="G95" s="64" t="s">
        <v>16</v>
      </c>
      <c r="H95" s="65" t="s">
        <v>17</v>
      </c>
      <c r="I95" s="66" t="s">
        <v>18</v>
      </c>
      <c r="J95" s="64" t="s">
        <v>29</v>
      </c>
      <c r="K95" s="73" t="s">
        <v>27</v>
      </c>
      <c r="L95" s="70" t="s">
        <v>21</v>
      </c>
      <c r="M95" s="65" t="s">
        <v>22</v>
      </c>
      <c r="N95" s="69" t="s">
        <v>23</v>
      </c>
      <c r="O95" s="62" t="s">
        <v>24</v>
      </c>
      <c r="P95" s="63" t="s">
        <v>25</v>
      </c>
      <c r="Q95" s="74" t="s">
        <v>28</v>
      </c>
    </row>
    <row r="96" spans="1:17" ht="24" customHeight="1" thickBot="1">
      <c r="A96" s="75">
        <v>24</v>
      </c>
      <c r="B96" s="76" t="e">
        <f>IF(A96&lt;&gt;"",VLOOKUP(A96,Liste_inscrits!A:J,3,FALSE),"")</f>
        <v>#N/A</v>
      </c>
      <c r="C96" s="83"/>
      <c r="D96" s="78" t="e">
        <f>IF(A96&lt;&gt;"",VLOOKUP(A96,Liste_inscrits!A:N,11,FALSE),"")</f>
        <v>#N/A</v>
      </c>
      <c r="E96" s="79" t="e">
        <f>IF(A96&lt;&gt;"",VLOOKUP(A96,Liste_inscrits!A:N,12,FALSE),"")</f>
        <v>#N/A</v>
      </c>
      <c r="F96" s="79" t="e">
        <f>IF(A96&lt;&gt;"",VLOOKUP(A96,Liste_inscrits!A:N,13,FALSE),"")</f>
        <v>#N/A</v>
      </c>
      <c r="G96" s="79" t="e">
        <f>IF(A96&lt;&gt;"",VLOOKUP(A96,Liste_inscrits!A:N,14,FALSE),"")</f>
        <v>#N/A</v>
      </c>
      <c r="H96" s="79" t="e">
        <f>IF(A96&lt;&gt;"",VLOOKUP(A96,Liste_inscrits!A:N,15,FALSE),"")</f>
        <v>#N/A</v>
      </c>
      <c r="I96" s="79" t="e">
        <f>IF(A96&lt;&gt;"",VLOOKUP(A96,Liste_inscrits!A:N,16,FALSE),"")</f>
        <v>#N/A</v>
      </c>
      <c r="J96" s="79" t="e">
        <f>IF(A96&lt;&gt;"",VLOOKUP(A96,Liste_inscrits!A:N,17,FALSE),"")</f>
        <v>#N/A</v>
      </c>
      <c r="K96" s="80" t="e">
        <f>IF(A96&lt;&gt;"",VLOOKUP(A96,Liste_inscrits!A:N,18,FALSE),"")</f>
        <v>#N/A</v>
      </c>
      <c r="L96" s="78" t="e">
        <f>IF(A96&lt;&gt;"",VLOOKUP(A96,Liste_inscrits!A:N,19,FALSE),"")</f>
        <v>#N/A</v>
      </c>
      <c r="M96" s="79" t="e">
        <f>IF(A96&lt;&gt;"",VLOOKUP(A96,Liste_inscrits!A:N,20,FALSE),"")</f>
        <v>#N/A</v>
      </c>
      <c r="N96" s="79" t="e">
        <f>IF(A96&lt;&gt;"",VLOOKUP(A96,Liste_inscrits!A:N,21,FALSE),"")</f>
        <v>#N/A</v>
      </c>
      <c r="O96" s="79" t="e">
        <f>IF(A96&lt;&gt;"",VLOOKUP(A96,Liste_inscrits!A:N,22,FALSE),"")</f>
        <v>#N/A</v>
      </c>
      <c r="P96" s="79" t="e">
        <f>IF(A96&lt;&gt;"",VLOOKUP(A96,Liste_inscrits!A:N,23,FALSE),"")</f>
        <v>#N/A</v>
      </c>
      <c r="Q96" s="81" t="e">
        <f>IF(A96&lt;&gt;"",VLOOKUP(A96,Liste_inscrits!A:N,24,FALSE),"")</f>
        <v>#N/A</v>
      </c>
    </row>
    <row r="97" spans="1:17" ht="15" customHeight="1" thickBot="1">
      <c r="A97" s="41"/>
      <c r="B97" s="299"/>
      <c r="C97" s="299"/>
      <c r="D97" s="71"/>
      <c r="E97" s="71"/>
      <c r="F97" s="71"/>
      <c r="G97" s="71"/>
      <c r="H97" s="71"/>
      <c r="I97" s="71"/>
      <c r="J97" s="71"/>
      <c r="K97" s="71"/>
      <c r="L97" s="71"/>
      <c r="M97" s="71"/>
      <c r="N97" s="71"/>
      <c r="O97" s="71"/>
      <c r="P97" s="71"/>
      <c r="Q97" s="72"/>
    </row>
    <row r="98" spans="1:17" ht="15" customHeight="1" thickBot="1">
      <c r="A98" s="42"/>
      <c r="B98" s="91" t="s">
        <v>3</v>
      </c>
      <c r="C98" s="89" t="e">
        <f>IF(A100&lt;&gt;"",VLOOKUP(A100,Liste_inscrits!A:N,4,FALSE),"")</f>
        <v>#N/A</v>
      </c>
      <c r="D98" s="312" t="s">
        <v>6</v>
      </c>
      <c r="E98" s="313"/>
      <c r="F98" s="313"/>
      <c r="G98" s="313"/>
      <c r="H98" s="313"/>
      <c r="I98" s="313"/>
      <c r="J98" s="313"/>
      <c r="K98" s="314"/>
      <c r="L98" s="316" t="s">
        <v>7</v>
      </c>
      <c r="M98" s="316"/>
      <c r="N98" s="316"/>
      <c r="O98" s="316"/>
      <c r="P98" s="316"/>
      <c r="Q98" s="317"/>
    </row>
    <row r="99" spans="1:17" ht="24" customHeight="1" thickBot="1">
      <c r="A99" s="42" t="s">
        <v>0</v>
      </c>
      <c r="B99" s="301" t="s">
        <v>12</v>
      </c>
      <c r="C99" s="301"/>
      <c r="D99" s="64" t="s">
        <v>13</v>
      </c>
      <c r="E99" s="65" t="s">
        <v>14</v>
      </c>
      <c r="F99" s="66" t="s">
        <v>15</v>
      </c>
      <c r="G99" s="64" t="s">
        <v>16</v>
      </c>
      <c r="H99" s="65" t="s">
        <v>17</v>
      </c>
      <c r="I99" s="66" t="s">
        <v>18</v>
      </c>
      <c r="J99" s="64" t="s">
        <v>29</v>
      </c>
      <c r="K99" s="73" t="s">
        <v>27</v>
      </c>
      <c r="L99" s="70" t="s">
        <v>21</v>
      </c>
      <c r="M99" s="65" t="s">
        <v>22</v>
      </c>
      <c r="N99" s="69" t="s">
        <v>23</v>
      </c>
      <c r="O99" s="62" t="s">
        <v>24</v>
      </c>
      <c r="P99" s="63" t="s">
        <v>25</v>
      </c>
      <c r="Q99" s="74" t="s">
        <v>28</v>
      </c>
    </row>
    <row r="100" spans="1:17" ht="24" customHeight="1" thickBot="1">
      <c r="A100" s="75">
        <v>25</v>
      </c>
      <c r="B100" s="76" t="e">
        <f>IF(A100&lt;&gt;"",VLOOKUP(A100,Liste_inscrits!A:J,3,FALSE),"")</f>
        <v>#N/A</v>
      </c>
      <c r="C100" s="83"/>
      <c r="D100" s="78" t="e">
        <f>IF(A100&lt;&gt;"",VLOOKUP(A100,Liste_inscrits!A:N,11,FALSE),"")</f>
        <v>#N/A</v>
      </c>
      <c r="E100" s="79" t="e">
        <f>IF(A100&lt;&gt;"",VLOOKUP(A100,Liste_inscrits!A:N,12,FALSE),"")</f>
        <v>#N/A</v>
      </c>
      <c r="F100" s="79" t="e">
        <f>IF(A100&lt;&gt;"",VLOOKUP(A100,Liste_inscrits!A:N,13,FALSE),"")</f>
        <v>#N/A</v>
      </c>
      <c r="G100" s="79" t="e">
        <f>IF(A100&lt;&gt;"",VLOOKUP(A100,Liste_inscrits!A:N,14,FALSE),"")</f>
        <v>#N/A</v>
      </c>
      <c r="H100" s="79" t="e">
        <f>IF(A100&lt;&gt;"",VLOOKUP(A100,Liste_inscrits!A:N,15,FALSE),"")</f>
        <v>#N/A</v>
      </c>
      <c r="I100" s="79" t="e">
        <f>IF(A100&lt;&gt;"",VLOOKUP(A100,Liste_inscrits!A:N,16,FALSE),"")</f>
        <v>#N/A</v>
      </c>
      <c r="J100" s="79" t="e">
        <f>IF(A100&lt;&gt;"",VLOOKUP(A100,Liste_inscrits!A:N,17,FALSE),"")</f>
        <v>#N/A</v>
      </c>
      <c r="K100" s="80" t="e">
        <f>IF(A100&lt;&gt;"",VLOOKUP(A100,Liste_inscrits!A:N,18,FALSE),"")</f>
        <v>#N/A</v>
      </c>
      <c r="L100" s="78" t="e">
        <f>IF(A100&lt;&gt;"",VLOOKUP(A100,Liste_inscrits!A:N,19,FALSE),"")</f>
        <v>#N/A</v>
      </c>
      <c r="M100" s="79" t="e">
        <f>IF(A100&lt;&gt;"",VLOOKUP(A100,Liste_inscrits!A:N,20,FALSE),"")</f>
        <v>#N/A</v>
      </c>
      <c r="N100" s="79" t="e">
        <f>IF(A100&lt;&gt;"",VLOOKUP(A100,Liste_inscrits!A:N,21,FALSE),"")</f>
        <v>#N/A</v>
      </c>
      <c r="O100" s="79" t="e">
        <f>IF(A100&lt;&gt;"",VLOOKUP(A100,Liste_inscrits!A:N,22,FALSE),"")</f>
        <v>#N/A</v>
      </c>
      <c r="P100" s="79" t="e">
        <f>IF(A100&lt;&gt;"",VLOOKUP(A100,Liste_inscrits!A:N,23,FALSE),"")</f>
        <v>#N/A</v>
      </c>
      <c r="Q100" s="81" t="e">
        <f>IF(A100&lt;&gt;"",VLOOKUP(A100,Liste_inscrits!A:N,24,FALSE),"")</f>
        <v>#N/A</v>
      </c>
    </row>
    <row r="101" spans="1:17" ht="15" customHeight="1" thickBot="1">
      <c r="A101" s="41"/>
      <c r="B101" s="299"/>
      <c r="C101" s="299"/>
      <c r="D101" s="67"/>
      <c r="E101" s="67"/>
      <c r="F101" s="67"/>
      <c r="G101" s="67"/>
      <c r="H101" s="67"/>
      <c r="I101" s="67"/>
      <c r="J101" s="67"/>
      <c r="K101" s="67"/>
      <c r="L101" s="67"/>
      <c r="M101" s="67"/>
      <c r="N101" s="67"/>
      <c r="O101" s="67"/>
      <c r="P101" s="67"/>
      <c r="Q101" s="68"/>
    </row>
    <row r="102" spans="1:17" ht="15" customHeight="1" thickBot="1">
      <c r="A102" s="42"/>
      <c r="B102" s="91" t="s">
        <v>3</v>
      </c>
      <c r="C102" s="92" t="e">
        <f>IF(A104&lt;&gt;"",VLOOKUP(A104,Liste_inscrits!A:N,4,FALSE),"")</f>
        <v>#N/A</v>
      </c>
      <c r="D102" s="312" t="s">
        <v>6</v>
      </c>
      <c r="E102" s="313"/>
      <c r="F102" s="313"/>
      <c r="G102" s="313"/>
      <c r="H102" s="313"/>
      <c r="I102" s="313"/>
      <c r="J102" s="313"/>
      <c r="K102" s="314"/>
      <c r="L102" s="313" t="s">
        <v>7</v>
      </c>
      <c r="M102" s="313"/>
      <c r="N102" s="313"/>
      <c r="O102" s="313"/>
      <c r="P102" s="313"/>
      <c r="Q102" s="315"/>
    </row>
    <row r="103" spans="1:17" ht="24" customHeight="1" thickBot="1">
      <c r="A103" s="42" t="s">
        <v>0</v>
      </c>
      <c r="B103" s="301" t="s">
        <v>12</v>
      </c>
      <c r="C103" s="301"/>
      <c r="D103" s="64" t="s">
        <v>13</v>
      </c>
      <c r="E103" s="65" t="s">
        <v>14</v>
      </c>
      <c r="F103" s="66" t="s">
        <v>15</v>
      </c>
      <c r="G103" s="64" t="s">
        <v>16</v>
      </c>
      <c r="H103" s="65" t="s">
        <v>17</v>
      </c>
      <c r="I103" s="66" t="s">
        <v>18</v>
      </c>
      <c r="J103" s="64" t="s">
        <v>29</v>
      </c>
      <c r="K103" s="73" t="s">
        <v>27</v>
      </c>
      <c r="L103" s="70" t="s">
        <v>21</v>
      </c>
      <c r="M103" s="65" t="s">
        <v>22</v>
      </c>
      <c r="N103" s="69" t="s">
        <v>23</v>
      </c>
      <c r="O103" s="62" t="s">
        <v>24</v>
      </c>
      <c r="P103" s="63" t="s">
        <v>25</v>
      </c>
      <c r="Q103" s="74" t="s">
        <v>28</v>
      </c>
    </row>
    <row r="104" spans="1:17" ht="24" customHeight="1" thickBot="1">
      <c r="A104" s="85">
        <v>26</v>
      </c>
      <c r="B104" s="86" t="e">
        <f>IF(A104&lt;&gt;"",VLOOKUP(A104,Liste_inscrits!A:J,3,FALSE),"")</f>
        <v>#N/A</v>
      </c>
      <c r="C104" s="83"/>
      <c r="D104" s="78" t="e">
        <f>IF(A104&lt;&gt;"",VLOOKUP(A104,Liste_inscrits!A:N,11,FALSE),"")</f>
        <v>#N/A</v>
      </c>
      <c r="E104" s="79" t="e">
        <f>IF(A104&lt;&gt;"",VLOOKUP(A104,Liste_inscrits!A:N,12,FALSE),"")</f>
        <v>#N/A</v>
      </c>
      <c r="F104" s="79" t="e">
        <f>IF(A104&lt;&gt;"",VLOOKUP(A104,Liste_inscrits!A:N,13,FALSE),"")</f>
        <v>#N/A</v>
      </c>
      <c r="G104" s="79" t="e">
        <f>IF(A104&lt;&gt;"",VLOOKUP(A104,Liste_inscrits!A:N,14,FALSE),"")</f>
        <v>#N/A</v>
      </c>
      <c r="H104" s="79" t="e">
        <f>IF(A104&lt;&gt;"",VLOOKUP(A104,Liste_inscrits!A:N,15,FALSE),"")</f>
        <v>#N/A</v>
      </c>
      <c r="I104" s="79" t="e">
        <f>IF(A104&lt;&gt;"",VLOOKUP(A104,Liste_inscrits!A:N,16,FALSE),"")</f>
        <v>#N/A</v>
      </c>
      <c r="J104" s="79" t="e">
        <f>IF(A104&lt;&gt;"",VLOOKUP(A104,Liste_inscrits!A:N,17,FALSE),"")</f>
        <v>#N/A</v>
      </c>
      <c r="K104" s="80" t="e">
        <f>IF(A104&lt;&gt;"",VLOOKUP(A104,Liste_inscrits!A:N,18,FALSE),"")</f>
        <v>#N/A</v>
      </c>
      <c r="L104" s="78" t="e">
        <f>IF(A104&lt;&gt;"",VLOOKUP(A104,Liste_inscrits!A:N,19,FALSE),"")</f>
        <v>#N/A</v>
      </c>
      <c r="M104" s="79" t="e">
        <f>IF(A104&lt;&gt;"",VLOOKUP(A104,Liste_inscrits!A:N,20,FALSE),"")</f>
        <v>#N/A</v>
      </c>
      <c r="N104" s="79" t="e">
        <f>IF(A104&lt;&gt;"",VLOOKUP(A104,Liste_inscrits!A:N,21,FALSE),"")</f>
        <v>#N/A</v>
      </c>
      <c r="O104" s="79" t="e">
        <f>IF(A104&lt;&gt;"",VLOOKUP(A104,Liste_inscrits!A:N,22,FALSE),"")</f>
        <v>#N/A</v>
      </c>
      <c r="P104" s="79" t="e">
        <f>IF(A104&lt;&gt;"",VLOOKUP(A104,Liste_inscrits!A:N,23,FALSE),"")</f>
        <v>#N/A</v>
      </c>
      <c r="Q104" s="81" t="e">
        <f>IF(A104&lt;&gt;"",VLOOKUP(A104,Liste_inscrits!A:N,24,FALSE),"")</f>
        <v>#N/A</v>
      </c>
    </row>
    <row r="105" spans="1:17" ht="15" customHeight="1" thickBot="1">
      <c r="A105" s="41"/>
      <c r="B105" s="299"/>
      <c r="C105" s="299"/>
      <c r="D105" s="67"/>
      <c r="E105" s="67"/>
      <c r="F105" s="67"/>
      <c r="G105" s="67"/>
      <c r="H105" s="67"/>
      <c r="I105" s="67"/>
      <c r="J105" s="67"/>
      <c r="K105" s="67"/>
      <c r="L105" s="67"/>
      <c r="M105" s="67"/>
      <c r="N105" s="67"/>
      <c r="O105" s="67"/>
      <c r="P105" s="67"/>
      <c r="Q105" s="68"/>
    </row>
    <row r="106" spans="1:17" ht="15" customHeight="1" thickBot="1">
      <c r="A106" s="42"/>
      <c r="B106" s="91" t="s">
        <v>3</v>
      </c>
      <c r="C106" s="89" t="e">
        <f>IF(A108&lt;&gt;"",VLOOKUP(A108,Liste_inscrits!A:N,4,FALSE),"")</f>
        <v>#N/A</v>
      </c>
      <c r="D106" s="312" t="s">
        <v>6</v>
      </c>
      <c r="E106" s="313"/>
      <c r="F106" s="313"/>
      <c r="G106" s="313"/>
      <c r="H106" s="313"/>
      <c r="I106" s="313"/>
      <c r="J106" s="313"/>
      <c r="K106" s="314"/>
      <c r="L106" s="313" t="s">
        <v>7</v>
      </c>
      <c r="M106" s="313"/>
      <c r="N106" s="313"/>
      <c r="O106" s="313"/>
      <c r="P106" s="313"/>
      <c r="Q106" s="315"/>
    </row>
    <row r="107" spans="1:17" ht="24" customHeight="1" thickBot="1">
      <c r="A107" s="42" t="s">
        <v>0</v>
      </c>
      <c r="B107" s="301" t="s">
        <v>12</v>
      </c>
      <c r="C107" s="301"/>
      <c r="D107" s="64" t="s">
        <v>13</v>
      </c>
      <c r="E107" s="65" t="s">
        <v>14</v>
      </c>
      <c r="F107" s="66" t="s">
        <v>15</v>
      </c>
      <c r="G107" s="64" t="s">
        <v>16</v>
      </c>
      <c r="H107" s="65" t="s">
        <v>17</v>
      </c>
      <c r="I107" s="66" t="s">
        <v>18</v>
      </c>
      <c r="J107" s="64" t="s">
        <v>29</v>
      </c>
      <c r="K107" s="73" t="s">
        <v>27</v>
      </c>
      <c r="L107" s="70" t="s">
        <v>21</v>
      </c>
      <c r="M107" s="65" t="s">
        <v>22</v>
      </c>
      <c r="N107" s="69" t="s">
        <v>23</v>
      </c>
      <c r="O107" s="62" t="s">
        <v>24</v>
      </c>
      <c r="P107" s="63" t="s">
        <v>25</v>
      </c>
      <c r="Q107" s="74" t="s">
        <v>28</v>
      </c>
    </row>
    <row r="108" spans="1:17" ht="24" customHeight="1" thickBot="1">
      <c r="A108" s="75">
        <v>27</v>
      </c>
      <c r="B108" s="76" t="e">
        <f>IF(A108&lt;&gt;"",VLOOKUP(A108,Liste_inscrits!A:J,3,FALSE),"")</f>
        <v>#N/A</v>
      </c>
      <c r="C108" s="83"/>
      <c r="D108" s="78" t="e">
        <f>IF(A108&lt;&gt;"",VLOOKUP(A108,Liste_inscrits!A:N,11,FALSE),"")</f>
        <v>#N/A</v>
      </c>
      <c r="E108" s="79" t="e">
        <f>IF(A108&lt;&gt;"",VLOOKUP(A108,Liste_inscrits!A:N,12,FALSE),"")</f>
        <v>#N/A</v>
      </c>
      <c r="F108" s="79" t="e">
        <f>IF(A108&lt;&gt;"",VLOOKUP(A108,Liste_inscrits!A:N,13,FALSE),"")</f>
        <v>#N/A</v>
      </c>
      <c r="G108" s="79" t="e">
        <f>IF(A108&lt;&gt;"",VLOOKUP(A108,Liste_inscrits!A:N,14,FALSE),"")</f>
        <v>#N/A</v>
      </c>
      <c r="H108" s="79" t="e">
        <f>IF(A108&lt;&gt;"",VLOOKUP(A108,Liste_inscrits!A:N,15,FALSE),"")</f>
        <v>#N/A</v>
      </c>
      <c r="I108" s="79" t="e">
        <f>IF(A108&lt;&gt;"",VLOOKUP(A108,Liste_inscrits!A:N,16,FALSE),"")</f>
        <v>#N/A</v>
      </c>
      <c r="J108" s="79" t="e">
        <f>IF(A108&lt;&gt;"",VLOOKUP(A108,Liste_inscrits!A:N,17,FALSE),"")</f>
        <v>#N/A</v>
      </c>
      <c r="K108" s="80" t="e">
        <f>IF(A108&lt;&gt;"",VLOOKUP(A108,Liste_inscrits!A:N,18,FALSE),"")</f>
        <v>#N/A</v>
      </c>
      <c r="L108" s="78" t="e">
        <f>IF(A108&lt;&gt;"",VLOOKUP(A108,Liste_inscrits!A:N,19,FALSE),"")</f>
        <v>#N/A</v>
      </c>
      <c r="M108" s="79" t="e">
        <f>IF(A108&lt;&gt;"",VLOOKUP(A108,Liste_inscrits!A:N,20,FALSE),"")</f>
        <v>#N/A</v>
      </c>
      <c r="N108" s="79" t="e">
        <f>IF(A108&lt;&gt;"",VLOOKUP(A108,Liste_inscrits!A:N,21,FALSE),"")</f>
        <v>#N/A</v>
      </c>
      <c r="O108" s="79" t="e">
        <f>IF(A108&lt;&gt;"",VLOOKUP(A108,Liste_inscrits!A:N,22,FALSE),"")</f>
        <v>#N/A</v>
      </c>
      <c r="P108" s="79" t="e">
        <f>IF(A108&lt;&gt;"",VLOOKUP(A108,Liste_inscrits!A:N,23,FALSE),"")</f>
        <v>#N/A</v>
      </c>
      <c r="Q108" s="81" t="e">
        <f>IF(A108&lt;&gt;"",VLOOKUP(A108,Liste_inscrits!A:N,24,FALSE),"")</f>
        <v>#N/A</v>
      </c>
    </row>
    <row r="109" spans="1:17" ht="15" customHeight="1" thickBot="1">
      <c r="A109" s="41"/>
      <c r="B109" s="299"/>
      <c r="C109" s="299"/>
      <c r="D109" s="71"/>
      <c r="E109" s="71"/>
      <c r="F109" s="71"/>
      <c r="G109" s="71"/>
      <c r="H109" s="71"/>
      <c r="I109" s="71"/>
      <c r="J109" s="71"/>
      <c r="K109" s="71"/>
      <c r="L109" s="71"/>
      <c r="M109" s="71"/>
      <c r="N109" s="71"/>
      <c r="O109" s="71"/>
      <c r="P109" s="71"/>
      <c r="Q109" s="72"/>
    </row>
    <row r="110" spans="1:17" ht="15" customHeight="1" thickBot="1">
      <c r="A110" s="42"/>
      <c r="B110" s="91" t="s">
        <v>3</v>
      </c>
      <c r="C110" s="92" t="e">
        <f>IF(A112&lt;&gt;"",VLOOKUP(A112,Liste_inscrits!A:N,4,FALSE),"")</f>
        <v>#N/A</v>
      </c>
      <c r="D110" s="313" t="s">
        <v>6</v>
      </c>
      <c r="E110" s="313"/>
      <c r="F110" s="313"/>
      <c r="G110" s="313"/>
      <c r="H110" s="313"/>
      <c r="I110" s="313"/>
      <c r="J110" s="313"/>
      <c r="K110" s="314"/>
      <c r="L110" s="313" t="s">
        <v>7</v>
      </c>
      <c r="M110" s="313"/>
      <c r="N110" s="313"/>
      <c r="O110" s="313"/>
      <c r="P110" s="313"/>
      <c r="Q110" s="315"/>
    </row>
    <row r="111" spans="1:17" ht="24" customHeight="1" thickBot="1">
      <c r="A111" s="42" t="s">
        <v>0</v>
      </c>
      <c r="B111" s="301" t="s">
        <v>12</v>
      </c>
      <c r="C111" s="302"/>
      <c r="D111" s="70" t="s">
        <v>13</v>
      </c>
      <c r="E111" s="65" t="s">
        <v>14</v>
      </c>
      <c r="F111" s="66" t="s">
        <v>15</v>
      </c>
      <c r="G111" s="64" t="s">
        <v>16</v>
      </c>
      <c r="H111" s="65" t="s">
        <v>17</v>
      </c>
      <c r="I111" s="66" t="s">
        <v>18</v>
      </c>
      <c r="J111" s="64" t="s">
        <v>29</v>
      </c>
      <c r="K111" s="73" t="s">
        <v>27</v>
      </c>
      <c r="L111" s="70" t="s">
        <v>21</v>
      </c>
      <c r="M111" s="65" t="s">
        <v>22</v>
      </c>
      <c r="N111" s="69" t="s">
        <v>23</v>
      </c>
      <c r="O111" s="62" t="s">
        <v>24</v>
      </c>
      <c r="P111" s="63" t="s">
        <v>25</v>
      </c>
      <c r="Q111" s="74" t="s">
        <v>28</v>
      </c>
    </row>
    <row r="112" spans="1:17" ht="24" customHeight="1" thickBot="1">
      <c r="A112" s="75">
        <v>28</v>
      </c>
      <c r="B112" s="76" t="e">
        <f>IF(A112&lt;&gt;"",VLOOKUP(A112,Liste_inscrits!A:J,3,FALSE),"")</f>
        <v>#N/A</v>
      </c>
      <c r="C112" s="77"/>
      <c r="D112" s="78" t="e">
        <f>IF(A112&lt;&gt;"",VLOOKUP(A112,Liste_inscrits!A:N,11,FALSE),"")</f>
        <v>#N/A</v>
      </c>
      <c r="E112" s="79" t="e">
        <f>IF(A112&lt;&gt;"",VLOOKUP(A112,Liste_inscrits!A:N,12,FALSE),"")</f>
        <v>#N/A</v>
      </c>
      <c r="F112" s="79" t="e">
        <f>IF(A112&lt;&gt;"",VLOOKUP(A112,Liste_inscrits!A:N,13,FALSE),"")</f>
        <v>#N/A</v>
      </c>
      <c r="G112" s="79" t="e">
        <f>IF(A112&lt;&gt;"",VLOOKUP(A112,Liste_inscrits!A:N,14,FALSE),"")</f>
        <v>#N/A</v>
      </c>
      <c r="H112" s="79" t="e">
        <f>IF(A112&lt;&gt;"",VLOOKUP(A112,Liste_inscrits!A:N,15,FALSE),"")</f>
        <v>#N/A</v>
      </c>
      <c r="I112" s="79" t="e">
        <f>IF(A112&lt;&gt;"",VLOOKUP(A112,Liste_inscrits!A:N,16,FALSE),"")</f>
        <v>#N/A</v>
      </c>
      <c r="J112" s="79" t="e">
        <f>IF(A112&lt;&gt;"",VLOOKUP(A112,Liste_inscrits!A:N,17,FALSE),"")</f>
        <v>#N/A</v>
      </c>
      <c r="K112" s="80" t="e">
        <f>IF(A112&lt;&gt;"",VLOOKUP(A112,Liste_inscrits!A:N,18,FALSE),"")</f>
        <v>#N/A</v>
      </c>
      <c r="L112" s="78" t="e">
        <f>IF(A112&lt;&gt;"",VLOOKUP(A112,Liste_inscrits!A:N,19,FALSE),"")</f>
        <v>#N/A</v>
      </c>
      <c r="M112" s="79" t="e">
        <f>IF(A112&lt;&gt;"",VLOOKUP(A112,Liste_inscrits!A:N,20,FALSE),"")</f>
        <v>#N/A</v>
      </c>
      <c r="N112" s="79" t="e">
        <f>IF(A112&lt;&gt;"",VLOOKUP(A112,Liste_inscrits!A:N,21,FALSE),"")</f>
        <v>#N/A</v>
      </c>
      <c r="O112" s="79" t="e">
        <f>IF(A112&lt;&gt;"",VLOOKUP(A112,Liste_inscrits!A:N,22,FALSE),"")</f>
        <v>#N/A</v>
      </c>
      <c r="P112" s="79" t="e">
        <f>IF(A112&lt;&gt;"",VLOOKUP(A112,Liste_inscrits!A:N,23,FALSE),"")</f>
        <v>#N/A</v>
      </c>
      <c r="Q112" s="81" t="e">
        <f>IF(A112&lt;&gt;"",VLOOKUP(A112,Liste_inscrits!A:N,24,FALSE),"")</f>
        <v>#N/A</v>
      </c>
    </row>
    <row r="113" spans="1:17" ht="15" customHeight="1" thickBot="1">
      <c r="A113" s="41"/>
      <c r="B113" s="299"/>
      <c r="C113" s="299"/>
      <c r="D113" s="67"/>
      <c r="E113" s="67"/>
      <c r="F113" s="67"/>
      <c r="G113" s="67"/>
      <c r="H113" s="67"/>
      <c r="I113" s="67"/>
      <c r="J113" s="67"/>
      <c r="K113" s="67"/>
      <c r="L113" s="67"/>
      <c r="M113" s="67"/>
      <c r="N113" s="67"/>
      <c r="O113" s="67"/>
      <c r="P113" s="67"/>
      <c r="Q113" s="68"/>
    </row>
    <row r="114" spans="1:17" ht="15" customHeight="1" thickBot="1">
      <c r="A114" s="42"/>
      <c r="B114" s="91" t="s">
        <v>3</v>
      </c>
      <c r="C114" s="89" t="e">
        <f>IF(A116&lt;&gt;"",VLOOKUP(A116,Liste_inscrits!A:N,4,FALSE),"")</f>
        <v>#N/A</v>
      </c>
      <c r="D114" s="312" t="s">
        <v>6</v>
      </c>
      <c r="E114" s="313"/>
      <c r="F114" s="313"/>
      <c r="G114" s="313"/>
      <c r="H114" s="313"/>
      <c r="I114" s="313"/>
      <c r="J114" s="313"/>
      <c r="K114" s="314"/>
      <c r="L114" s="313" t="s">
        <v>7</v>
      </c>
      <c r="M114" s="313"/>
      <c r="N114" s="313"/>
      <c r="O114" s="313"/>
      <c r="P114" s="313"/>
      <c r="Q114" s="315"/>
    </row>
    <row r="115" spans="1:17" ht="24" customHeight="1" thickBot="1">
      <c r="A115" s="42" t="s">
        <v>0</v>
      </c>
      <c r="B115" s="301" t="s">
        <v>12</v>
      </c>
      <c r="C115" s="302"/>
      <c r="D115" s="70" t="s">
        <v>13</v>
      </c>
      <c r="E115" s="65" t="s">
        <v>14</v>
      </c>
      <c r="F115" s="66" t="s">
        <v>15</v>
      </c>
      <c r="G115" s="64" t="s">
        <v>16</v>
      </c>
      <c r="H115" s="65" t="s">
        <v>17</v>
      </c>
      <c r="I115" s="66" t="s">
        <v>18</v>
      </c>
      <c r="J115" s="64" t="s">
        <v>29</v>
      </c>
      <c r="K115" s="73" t="s">
        <v>27</v>
      </c>
      <c r="L115" s="70" t="s">
        <v>21</v>
      </c>
      <c r="M115" s="65" t="s">
        <v>22</v>
      </c>
      <c r="N115" s="69" t="s">
        <v>23</v>
      </c>
      <c r="O115" s="62" t="s">
        <v>24</v>
      </c>
      <c r="P115" s="63" t="s">
        <v>25</v>
      </c>
      <c r="Q115" s="74" t="s">
        <v>28</v>
      </c>
    </row>
    <row r="116" spans="1:17" ht="24" customHeight="1" thickBot="1">
      <c r="A116" s="75">
        <v>29</v>
      </c>
      <c r="B116" s="76" t="e">
        <f>IF(A116&lt;&gt;"",VLOOKUP(A116,Liste_inscrits!A:J,3,FALSE),"")</f>
        <v>#N/A</v>
      </c>
      <c r="C116" s="77"/>
      <c r="D116" s="78" t="e">
        <f>IF(A116&lt;&gt;"",VLOOKUP(A116,Liste_inscrits!A:N,11,FALSE),"")</f>
        <v>#N/A</v>
      </c>
      <c r="E116" s="79" t="e">
        <f>IF(A116&lt;&gt;"",VLOOKUP(A116,Liste_inscrits!A:N,12,FALSE),"")</f>
        <v>#N/A</v>
      </c>
      <c r="F116" s="79" t="e">
        <f>IF(A116&lt;&gt;"",VLOOKUP(A116,Liste_inscrits!A:N,13,FALSE),"")</f>
        <v>#N/A</v>
      </c>
      <c r="G116" s="79" t="e">
        <f>IF(A116&lt;&gt;"",VLOOKUP(A116,Liste_inscrits!A:N,14,FALSE),"")</f>
        <v>#N/A</v>
      </c>
      <c r="H116" s="79" t="e">
        <f>IF(A116&lt;&gt;"",VLOOKUP(A116,Liste_inscrits!A:N,15,FALSE),"")</f>
        <v>#N/A</v>
      </c>
      <c r="I116" s="79" t="e">
        <f>IF(A116&lt;&gt;"",VLOOKUP(A116,Liste_inscrits!A:N,16,FALSE),"")</f>
        <v>#N/A</v>
      </c>
      <c r="J116" s="79" t="e">
        <f>IF(A116&lt;&gt;"",VLOOKUP(A116,Liste_inscrits!A:N,17,FALSE),"")</f>
        <v>#N/A</v>
      </c>
      <c r="K116" s="80" t="e">
        <f>IF(A116&lt;&gt;"",VLOOKUP(A116,Liste_inscrits!A:N,18,FALSE),"")</f>
        <v>#N/A</v>
      </c>
      <c r="L116" s="78" t="e">
        <f>IF(A116&lt;&gt;"",VLOOKUP(A116,Liste_inscrits!A:N,19,FALSE),"")</f>
        <v>#N/A</v>
      </c>
      <c r="M116" s="79" t="e">
        <f>IF(A116&lt;&gt;"",VLOOKUP(A116,Liste_inscrits!A:N,20,FALSE),"")</f>
        <v>#N/A</v>
      </c>
      <c r="N116" s="79" t="e">
        <f>IF(A116&lt;&gt;"",VLOOKUP(A116,Liste_inscrits!A:N,21,FALSE),"")</f>
        <v>#N/A</v>
      </c>
      <c r="O116" s="79" t="e">
        <f>IF(A116&lt;&gt;"",VLOOKUP(A116,Liste_inscrits!A:N,22,FALSE),"")</f>
        <v>#N/A</v>
      </c>
      <c r="P116" s="79" t="e">
        <f>IF(A116&lt;&gt;"",VLOOKUP(A116,Liste_inscrits!A:N,23,FALSE),"")</f>
        <v>#N/A</v>
      </c>
      <c r="Q116" s="81" t="e">
        <f>IF(A116&lt;&gt;"",VLOOKUP(A116,Liste_inscrits!A:N,24,FALSE),"")</f>
        <v>#N/A</v>
      </c>
    </row>
    <row r="117" spans="1:17" ht="15" customHeight="1" thickBot="1">
      <c r="A117" s="41"/>
      <c r="B117" s="299"/>
      <c r="C117" s="299"/>
      <c r="D117" s="67"/>
      <c r="E117" s="67"/>
      <c r="F117" s="67"/>
      <c r="G117" s="67"/>
      <c r="H117" s="67"/>
      <c r="I117" s="67"/>
      <c r="J117" s="67"/>
      <c r="K117" s="67"/>
      <c r="L117" s="71"/>
      <c r="M117" s="71"/>
      <c r="N117" s="71"/>
      <c r="O117" s="71"/>
      <c r="P117" s="71"/>
      <c r="Q117" s="72"/>
    </row>
    <row r="118" spans="1:17" ht="15" customHeight="1" thickBot="1">
      <c r="A118" s="42"/>
      <c r="B118" s="91" t="s">
        <v>3</v>
      </c>
      <c r="C118" s="89" t="e">
        <f>IF(A120&lt;&gt;"",VLOOKUP(A120,Liste_inscrits!A:N,4,FALSE),"")</f>
        <v>#N/A</v>
      </c>
      <c r="D118" s="312" t="s">
        <v>6</v>
      </c>
      <c r="E118" s="313"/>
      <c r="F118" s="313"/>
      <c r="G118" s="313"/>
      <c r="H118" s="313"/>
      <c r="I118" s="313"/>
      <c r="J118" s="313"/>
      <c r="K118" s="314"/>
      <c r="L118" s="316" t="s">
        <v>7</v>
      </c>
      <c r="M118" s="316"/>
      <c r="N118" s="316"/>
      <c r="O118" s="316"/>
      <c r="P118" s="316"/>
      <c r="Q118" s="317"/>
    </row>
    <row r="119" spans="1:17" ht="24" customHeight="1" thickBot="1">
      <c r="A119" s="42" t="s">
        <v>0</v>
      </c>
      <c r="B119" s="301" t="s">
        <v>12</v>
      </c>
      <c r="C119" s="301"/>
      <c r="D119" s="64" t="s">
        <v>13</v>
      </c>
      <c r="E119" s="65" t="s">
        <v>14</v>
      </c>
      <c r="F119" s="66" t="s">
        <v>15</v>
      </c>
      <c r="G119" s="64" t="s">
        <v>16</v>
      </c>
      <c r="H119" s="65" t="s">
        <v>17</v>
      </c>
      <c r="I119" s="66" t="s">
        <v>18</v>
      </c>
      <c r="J119" s="64" t="s">
        <v>29</v>
      </c>
      <c r="K119" s="73" t="s">
        <v>27</v>
      </c>
      <c r="L119" s="70" t="s">
        <v>21</v>
      </c>
      <c r="M119" s="65" t="s">
        <v>22</v>
      </c>
      <c r="N119" s="69" t="s">
        <v>23</v>
      </c>
      <c r="O119" s="62" t="s">
        <v>24</v>
      </c>
      <c r="P119" s="63" t="s">
        <v>25</v>
      </c>
      <c r="Q119" s="74" t="s">
        <v>28</v>
      </c>
    </row>
    <row r="120" spans="1:17" ht="24" customHeight="1" thickBot="1">
      <c r="A120" s="75">
        <v>30</v>
      </c>
      <c r="B120" s="76" t="e">
        <f>IF(A120&lt;&gt;"",VLOOKUP(A120,Liste_inscrits!A:J,3,FALSE),"")</f>
        <v>#N/A</v>
      </c>
      <c r="C120" s="83"/>
      <c r="D120" s="78" t="e">
        <f>IF(A120&lt;&gt;"",VLOOKUP(A120,Liste_inscrits!A:N,11,FALSE),"")</f>
        <v>#N/A</v>
      </c>
      <c r="E120" s="79" t="e">
        <f>IF(A120&lt;&gt;"",VLOOKUP(A120,Liste_inscrits!A:N,12,FALSE),"")</f>
        <v>#N/A</v>
      </c>
      <c r="F120" s="79" t="e">
        <f>IF(A120&lt;&gt;"",VLOOKUP(A120,Liste_inscrits!A:N,13,FALSE),"")</f>
        <v>#N/A</v>
      </c>
      <c r="G120" s="79" t="e">
        <f>IF(A120&lt;&gt;"",VLOOKUP(A120,Liste_inscrits!A:N,14,FALSE),"")</f>
        <v>#N/A</v>
      </c>
      <c r="H120" s="79" t="e">
        <f>IF(A120&lt;&gt;"",VLOOKUP(A120,Liste_inscrits!A:N,15,FALSE),"")</f>
        <v>#N/A</v>
      </c>
      <c r="I120" s="79" t="e">
        <f>IF(A120&lt;&gt;"",VLOOKUP(A120,Liste_inscrits!A:N,16,FALSE),"")</f>
        <v>#N/A</v>
      </c>
      <c r="J120" s="79" t="e">
        <f>IF(A120&lt;&gt;"",VLOOKUP(A120,Liste_inscrits!A:N,17,FALSE),"")</f>
        <v>#N/A</v>
      </c>
      <c r="K120" s="80" t="e">
        <f>IF(A120&lt;&gt;"",VLOOKUP(A120,Liste_inscrits!A:N,18,FALSE),"")</f>
        <v>#N/A</v>
      </c>
      <c r="L120" s="78" t="e">
        <f>IF(A120&lt;&gt;"",VLOOKUP(A120,Liste_inscrits!A:N,19,FALSE),"")</f>
        <v>#N/A</v>
      </c>
      <c r="M120" s="79" t="e">
        <f>IF(A120&lt;&gt;"",VLOOKUP(A120,Liste_inscrits!A:N,20,FALSE),"")</f>
        <v>#N/A</v>
      </c>
      <c r="N120" s="79" t="e">
        <f>IF(A120&lt;&gt;"",VLOOKUP(A120,Liste_inscrits!A:N,21,FALSE),"")</f>
        <v>#N/A</v>
      </c>
      <c r="O120" s="79" t="e">
        <f>IF(A120&lt;&gt;"",VLOOKUP(A120,Liste_inscrits!A:N,22,FALSE),"")</f>
        <v>#N/A</v>
      </c>
      <c r="P120" s="79" t="e">
        <f>IF(A120&lt;&gt;"",VLOOKUP(A120,Liste_inscrits!A:N,23,FALSE),"")</f>
        <v>#N/A</v>
      </c>
      <c r="Q120" s="81" t="e">
        <f>IF(A120&lt;&gt;"",VLOOKUP(A120,Liste_inscrits!A:N,24,FALSE),"")</f>
        <v>#N/A</v>
      </c>
    </row>
    <row r="121" spans="1:17" ht="15" customHeight="1" thickBot="1">
      <c r="A121" s="41"/>
      <c r="B121" s="299"/>
      <c r="C121" s="299"/>
      <c r="D121" s="71"/>
      <c r="E121" s="71"/>
      <c r="F121" s="71"/>
      <c r="G121" s="71"/>
      <c r="H121" s="71"/>
      <c r="I121" s="71"/>
      <c r="J121" s="71"/>
      <c r="K121" s="71"/>
      <c r="L121" s="71"/>
      <c r="M121" s="71"/>
      <c r="N121" s="71"/>
      <c r="O121" s="71"/>
      <c r="P121" s="71"/>
      <c r="Q121" s="72"/>
    </row>
    <row r="122" spans="1:17" ht="15" customHeight="1" thickBot="1">
      <c r="A122" s="42"/>
      <c r="B122" s="91" t="s">
        <v>3</v>
      </c>
      <c r="C122" s="89" t="e">
        <f>IF(A124&lt;&gt;"",VLOOKUP(A124,Liste_inscrits!A:N,4,FALSE),"")</f>
        <v>#N/A</v>
      </c>
      <c r="D122" s="312" t="s">
        <v>6</v>
      </c>
      <c r="E122" s="313"/>
      <c r="F122" s="313"/>
      <c r="G122" s="313"/>
      <c r="H122" s="313"/>
      <c r="I122" s="313"/>
      <c r="J122" s="313"/>
      <c r="K122" s="314"/>
      <c r="L122" s="316" t="s">
        <v>7</v>
      </c>
      <c r="M122" s="316"/>
      <c r="N122" s="316"/>
      <c r="O122" s="316"/>
      <c r="P122" s="316"/>
      <c r="Q122" s="317"/>
    </row>
    <row r="123" spans="1:17" ht="24" customHeight="1" thickBot="1">
      <c r="A123" s="42" t="s">
        <v>0</v>
      </c>
      <c r="B123" s="301" t="s">
        <v>12</v>
      </c>
      <c r="C123" s="301"/>
      <c r="D123" s="64" t="s">
        <v>13</v>
      </c>
      <c r="E123" s="65" t="s">
        <v>14</v>
      </c>
      <c r="F123" s="66" t="s">
        <v>15</v>
      </c>
      <c r="G123" s="64" t="s">
        <v>16</v>
      </c>
      <c r="H123" s="65" t="s">
        <v>17</v>
      </c>
      <c r="I123" s="66" t="s">
        <v>18</v>
      </c>
      <c r="J123" s="64" t="s">
        <v>29</v>
      </c>
      <c r="K123" s="73" t="s">
        <v>27</v>
      </c>
      <c r="L123" s="70" t="s">
        <v>21</v>
      </c>
      <c r="M123" s="65" t="s">
        <v>22</v>
      </c>
      <c r="N123" s="69" t="s">
        <v>23</v>
      </c>
      <c r="O123" s="62" t="s">
        <v>24</v>
      </c>
      <c r="P123" s="63" t="s">
        <v>25</v>
      </c>
      <c r="Q123" s="74" t="s">
        <v>28</v>
      </c>
    </row>
    <row r="124" spans="1:17" ht="24" customHeight="1" thickBot="1">
      <c r="A124" s="75">
        <v>31</v>
      </c>
      <c r="B124" s="76" t="e">
        <f>IF(A124&lt;&gt;"",VLOOKUP(A124,Liste_inscrits!A:J,3,FALSE),"")</f>
        <v>#N/A</v>
      </c>
      <c r="C124" s="83"/>
      <c r="D124" s="78" t="e">
        <f>IF(A124&lt;&gt;"",VLOOKUP(A124,Liste_inscrits!A:N,11,FALSE),"")</f>
        <v>#N/A</v>
      </c>
      <c r="E124" s="79" t="e">
        <f>IF(A124&lt;&gt;"",VLOOKUP(A124,Liste_inscrits!A:N,12,FALSE),"")</f>
        <v>#N/A</v>
      </c>
      <c r="F124" s="79" t="e">
        <f>IF(A124&lt;&gt;"",VLOOKUP(A124,Liste_inscrits!A:N,13,FALSE),"")</f>
        <v>#N/A</v>
      </c>
      <c r="G124" s="79" t="e">
        <f>IF(A124&lt;&gt;"",VLOOKUP(A124,Liste_inscrits!A:N,14,FALSE),"")</f>
        <v>#N/A</v>
      </c>
      <c r="H124" s="79" t="e">
        <f>IF(A124&lt;&gt;"",VLOOKUP(A124,Liste_inscrits!A:N,15,FALSE),"")</f>
        <v>#N/A</v>
      </c>
      <c r="I124" s="79" t="e">
        <f>IF(A124&lt;&gt;"",VLOOKUP(A124,Liste_inscrits!A:N,16,FALSE),"")</f>
        <v>#N/A</v>
      </c>
      <c r="J124" s="79" t="e">
        <f>IF(A124&lt;&gt;"",VLOOKUP(A124,Liste_inscrits!A:N,17,FALSE),"")</f>
        <v>#N/A</v>
      </c>
      <c r="K124" s="80" t="e">
        <f>IF(A124&lt;&gt;"",VLOOKUP(A124,Liste_inscrits!A:N,18,FALSE),"")</f>
        <v>#N/A</v>
      </c>
      <c r="L124" s="78" t="e">
        <f>IF(A124&lt;&gt;"",VLOOKUP(A124,Liste_inscrits!A:N,19,FALSE),"")</f>
        <v>#N/A</v>
      </c>
      <c r="M124" s="79" t="e">
        <f>IF(A124&lt;&gt;"",VLOOKUP(A124,Liste_inscrits!A:N,20,FALSE),"")</f>
        <v>#N/A</v>
      </c>
      <c r="N124" s="79" t="e">
        <f>IF(A124&lt;&gt;"",VLOOKUP(A124,Liste_inscrits!A:N,21,FALSE),"")</f>
        <v>#N/A</v>
      </c>
      <c r="O124" s="79" t="e">
        <f>IF(A124&lt;&gt;"",VLOOKUP(A124,Liste_inscrits!A:N,22,FALSE),"")</f>
        <v>#N/A</v>
      </c>
      <c r="P124" s="79" t="e">
        <f>IF(A124&lt;&gt;"",VLOOKUP(A124,Liste_inscrits!A:N,23,FALSE),"")</f>
        <v>#N/A</v>
      </c>
      <c r="Q124" s="81" t="e">
        <f>IF(A124&lt;&gt;"",VLOOKUP(A124,Liste_inscrits!A:N,24,FALSE),"")</f>
        <v>#N/A</v>
      </c>
    </row>
    <row r="125" spans="1:17" ht="15" customHeight="1" thickBot="1">
      <c r="A125" s="41"/>
      <c r="B125" s="299"/>
      <c r="C125" s="299"/>
      <c r="D125" s="67"/>
      <c r="E125" s="67"/>
      <c r="F125" s="67"/>
      <c r="G125" s="67"/>
      <c r="H125" s="67"/>
      <c r="I125" s="67"/>
      <c r="J125" s="67"/>
      <c r="K125" s="67"/>
      <c r="L125" s="67"/>
      <c r="M125" s="67"/>
      <c r="N125" s="67"/>
      <c r="O125" s="67"/>
      <c r="P125" s="67"/>
      <c r="Q125" s="68"/>
    </row>
    <row r="126" spans="1:17" ht="15" customHeight="1" thickBot="1">
      <c r="A126" s="42"/>
      <c r="B126" s="91" t="s">
        <v>3</v>
      </c>
      <c r="C126" s="92" t="e">
        <f>IF(A128&lt;&gt;"",VLOOKUP(A128,Liste_inscrits!A:N,4,FALSE),"")</f>
        <v>#N/A</v>
      </c>
      <c r="D126" s="312" t="s">
        <v>6</v>
      </c>
      <c r="E126" s="313"/>
      <c r="F126" s="313"/>
      <c r="G126" s="313"/>
      <c r="H126" s="313"/>
      <c r="I126" s="313"/>
      <c r="J126" s="313"/>
      <c r="K126" s="314"/>
      <c r="L126" s="313" t="s">
        <v>7</v>
      </c>
      <c r="M126" s="313"/>
      <c r="N126" s="313"/>
      <c r="O126" s="313"/>
      <c r="P126" s="313"/>
      <c r="Q126" s="315"/>
    </row>
    <row r="127" spans="1:17" ht="24" customHeight="1" thickBot="1">
      <c r="A127" s="42" t="s">
        <v>0</v>
      </c>
      <c r="B127" s="301" t="s">
        <v>12</v>
      </c>
      <c r="C127" s="301"/>
      <c r="D127" s="64" t="s">
        <v>13</v>
      </c>
      <c r="E127" s="65" t="s">
        <v>14</v>
      </c>
      <c r="F127" s="66" t="s">
        <v>15</v>
      </c>
      <c r="G127" s="64" t="s">
        <v>16</v>
      </c>
      <c r="H127" s="65" t="s">
        <v>17</v>
      </c>
      <c r="I127" s="66" t="s">
        <v>18</v>
      </c>
      <c r="J127" s="64" t="s">
        <v>29</v>
      </c>
      <c r="K127" s="73" t="s">
        <v>27</v>
      </c>
      <c r="L127" s="70" t="s">
        <v>21</v>
      </c>
      <c r="M127" s="65" t="s">
        <v>22</v>
      </c>
      <c r="N127" s="69" t="s">
        <v>23</v>
      </c>
      <c r="O127" s="62" t="s">
        <v>24</v>
      </c>
      <c r="P127" s="63" t="s">
        <v>25</v>
      </c>
      <c r="Q127" s="74" t="s">
        <v>28</v>
      </c>
    </row>
    <row r="128" spans="1:17" ht="24" customHeight="1" thickBot="1">
      <c r="A128" s="85">
        <v>32</v>
      </c>
      <c r="B128" s="86" t="e">
        <f>IF(A128&lt;&gt;"",VLOOKUP(A128,Liste_inscrits!A:J,3,FALSE),"")</f>
        <v>#N/A</v>
      </c>
      <c r="C128" s="83"/>
      <c r="D128" s="78" t="e">
        <f>IF(A128&lt;&gt;"",VLOOKUP(A128,Liste_inscrits!A:N,11,FALSE),"")</f>
        <v>#N/A</v>
      </c>
      <c r="E128" s="79" t="e">
        <f>IF(A128&lt;&gt;"",VLOOKUP(A128,Liste_inscrits!A:N,12,FALSE),"")</f>
        <v>#N/A</v>
      </c>
      <c r="F128" s="79" t="e">
        <f>IF(A128&lt;&gt;"",VLOOKUP(A128,Liste_inscrits!A:N,13,FALSE),"")</f>
        <v>#N/A</v>
      </c>
      <c r="G128" s="79" t="e">
        <f>IF(A128&lt;&gt;"",VLOOKUP(A128,Liste_inscrits!A:N,14,FALSE),"")</f>
        <v>#N/A</v>
      </c>
      <c r="H128" s="79" t="e">
        <f>IF(A128&lt;&gt;"",VLOOKUP(A128,Liste_inscrits!A:N,15,FALSE),"")</f>
        <v>#N/A</v>
      </c>
      <c r="I128" s="79" t="e">
        <f>IF(A128&lt;&gt;"",VLOOKUP(A128,Liste_inscrits!A:N,16,FALSE),"")</f>
        <v>#N/A</v>
      </c>
      <c r="J128" s="79" t="e">
        <f>IF(A128&lt;&gt;"",VLOOKUP(A128,Liste_inscrits!A:N,17,FALSE),"")</f>
        <v>#N/A</v>
      </c>
      <c r="K128" s="80" t="e">
        <f>IF(A128&lt;&gt;"",VLOOKUP(A128,Liste_inscrits!A:N,18,FALSE),"")</f>
        <v>#N/A</v>
      </c>
      <c r="L128" s="78" t="e">
        <f>IF(A128&lt;&gt;"",VLOOKUP(A128,Liste_inscrits!A:N,19,FALSE),"")</f>
        <v>#N/A</v>
      </c>
      <c r="M128" s="79" t="e">
        <f>IF(A128&lt;&gt;"",VLOOKUP(A128,Liste_inscrits!A:N,20,FALSE),"")</f>
        <v>#N/A</v>
      </c>
      <c r="N128" s="79" t="e">
        <f>IF(A128&lt;&gt;"",VLOOKUP(A128,Liste_inscrits!A:N,21,FALSE),"")</f>
        <v>#N/A</v>
      </c>
      <c r="O128" s="79" t="e">
        <f>IF(A128&lt;&gt;"",VLOOKUP(A128,Liste_inscrits!A:N,22,FALSE),"")</f>
        <v>#N/A</v>
      </c>
      <c r="P128" s="79" t="e">
        <f>IF(A128&lt;&gt;"",VLOOKUP(A128,Liste_inscrits!A:N,23,FALSE),"")</f>
        <v>#N/A</v>
      </c>
      <c r="Q128" s="81" t="e">
        <f>IF(A128&lt;&gt;"",VLOOKUP(A128,Liste_inscrits!A:N,24,FALSE),"")</f>
        <v>#N/A</v>
      </c>
    </row>
    <row r="129" spans="1:17" ht="15" customHeight="1" thickBot="1">
      <c r="A129" s="41"/>
      <c r="B129" s="299"/>
      <c r="C129" s="299"/>
      <c r="D129" s="67"/>
      <c r="E129" s="67"/>
      <c r="F129" s="67"/>
      <c r="G129" s="67"/>
      <c r="H129" s="67"/>
      <c r="I129" s="67"/>
      <c r="J129" s="67"/>
      <c r="K129" s="67"/>
      <c r="L129" s="67"/>
      <c r="M129" s="67"/>
      <c r="N129" s="67"/>
      <c r="O129" s="67"/>
      <c r="P129" s="67"/>
      <c r="Q129" s="68"/>
    </row>
    <row r="130" spans="1:17" ht="15" customHeight="1" thickBot="1">
      <c r="A130" s="42"/>
      <c r="B130" s="91" t="s">
        <v>3</v>
      </c>
      <c r="C130" s="89" t="e">
        <f>IF(A132&lt;&gt;"",VLOOKUP(A132,Liste_inscrits!A:N,4,FALSE),"")</f>
        <v>#N/A</v>
      </c>
      <c r="D130" s="312" t="s">
        <v>6</v>
      </c>
      <c r="E130" s="313"/>
      <c r="F130" s="313"/>
      <c r="G130" s="313"/>
      <c r="H130" s="313"/>
      <c r="I130" s="313"/>
      <c r="J130" s="313"/>
      <c r="K130" s="314"/>
      <c r="L130" s="313" t="s">
        <v>7</v>
      </c>
      <c r="M130" s="313"/>
      <c r="N130" s="313"/>
      <c r="O130" s="313"/>
      <c r="P130" s="313"/>
      <c r="Q130" s="315"/>
    </row>
    <row r="131" spans="1:17" ht="24" customHeight="1" thickBot="1">
      <c r="A131" s="42" t="s">
        <v>0</v>
      </c>
      <c r="B131" s="301" t="s">
        <v>12</v>
      </c>
      <c r="C131" s="301"/>
      <c r="D131" s="64" t="s">
        <v>13</v>
      </c>
      <c r="E131" s="65" t="s">
        <v>14</v>
      </c>
      <c r="F131" s="66" t="s">
        <v>15</v>
      </c>
      <c r="G131" s="64" t="s">
        <v>16</v>
      </c>
      <c r="H131" s="65" t="s">
        <v>17</v>
      </c>
      <c r="I131" s="66" t="s">
        <v>18</v>
      </c>
      <c r="J131" s="64" t="s">
        <v>29</v>
      </c>
      <c r="K131" s="73" t="s">
        <v>27</v>
      </c>
      <c r="L131" s="70" t="s">
        <v>21</v>
      </c>
      <c r="M131" s="65" t="s">
        <v>22</v>
      </c>
      <c r="N131" s="69" t="s">
        <v>23</v>
      </c>
      <c r="O131" s="62" t="s">
        <v>24</v>
      </c>
      <c r="P131" s="63" t="s">
        <v>25</v>
      </c>
      <c r="Q131" s="74" t="s">
        <v>28</v>
      </c>
    </row>
    <row r="132" spans="1:17" ht="24" customHeight="1" thickBot="1">
      <c r="A132" s="75">
        <v>33</v>
      </c>
      <c r="B132" s="76" t="e">
        <f>IF(A132&lt;&gt;"",VLOOKUP(A132,Liste_inscrits!A:J,3,FALSE),"")</f>
        <v>#N/A</v>
      </c>
      <c r="C132" s="83"/>
      <c r="D132" s="78" t="e">
        <f>IF(A132&lt;&gt;"",VLOOKUP(A132,Liste_inscrits!A:N,11,FALSE),"")</f>
        <v>#N/A</v>
      </c>
      <c r="E132" s="79" t="e">
        <f>IF(A132&lt;&gt;"",VLOOKUP(A132,Liste_inscrits!A:N,12,FALSE),"")</f>
        <v>#N/A</v>
      </c>
      <c r="F132" s="79" t="e">
        <f>IF(A132&lt;&gt;"",VLOOKUP(A132,Liste_inscrits!A:N,13,FALSE),"")</f>
        <v>#N/A</v>
      </c>
      <c r="G132" s="79" t="e">
        <f>IF(A132&lt;&gt;"",VLOOKUP(A132,Liste_inscrits!A:N,14,FALSE),"")</f>
        <v>#N/A</v>
      </c>
      <c r="H132" s="79" t="e">
        <f>IF(A132&lt;&gt;"",VLOOKUP(A132,Liste_inscrits!A:N,15,FALSE),"")</f>
        <v>#N/A</v>
      </c>
      <c r="I132" s="79" t="e">
        <f>IF(A132&lt;&gt;"",VLOOKUP(A132,Liste_inscrits!A:N,16,FALSE),"")</f>
        <v>#N/A</v>
      </c>
      <c r="J132" s="79" t="e">
        <f>IF(A132&lt;&gt;"",VLOOKUP(A132,Liste_inscrits!A:N,17,FALSE),"")</f>
        <v>#N/A</v>
      </c>
      <c r="K132" s="80" t="e">
        <f>IF(A132&lt;&gt;"",VLOOKUP(A132,Liste_inscrits!A:N,18,FALSE),"")</f>
        <v>#N/A</v>
      </c>
      <c r="L132" s="78" t="e">
        <f>IF(A132&lt;&gt;"",VLOOKUP(A132,Liste_inscrits!A:N,19,FALSE),"")</f>
        <v>#N/A</v>
      </c>
      <c r="M132" s="79" t="e">
        <f>IF(A132&lt;&gt;"",VLOOKUP(A132,Liste_inscrits!A:N,20,FALSE),"")</f>
        <v>#N/A</v>
      </c>
      <c r="N132" s="79" t="e">
        <f>IF(A132&lt;&gt;"",VLOOKUP(A132,Liste_inscrits!A:N,21,FALSE),"")</f>
        <v>#N/A</v>
      </c>
      <c r="O132" s="79" t="e">
        <f>IF(A132&lt;&gt;"",VLOOKUP(A132,Liste_inscrits!A:N,22,FALSE),"")</f>
        <v>#N/A</v>
      </c>
      <c r="P132" s="79" t="e">
        <f>IF(A132&lt;&gt;"",VLOOKUP(A132,Liste_inscrits!A:N,23,FALSE),"")</f>
        <v>#N/A</v>
      </c>
      <c r="Q132" s="81" t="e">
        <f>IF(A132&lt;&gt;"",VLOOKUP(A132,Liste_inscrits!A:N,24,FALSE),"")</f>
        <v>#N/A</v>
      </c>
    </row>
    <row r="133" spans="1:17" ht="15" customHeight="1" thickBot="1">
      <c r="A133" s="41"/>
      <c r="B133" s="299"/>
      <c r="C133" s="299"/>
      <c r="D133" s="71"/>
      <c r="E133" s="71"/>
      <c r="F133" s="71"/>
      <c r="G133" s="71"/>
      <c r="H133" s="71"/>
      <c r="I133" s="71"/>
      <c r="J133" s="71"/>
      <c r="K133" s="71"/>
      <c r="L133" s="71"/>
      <c r="M133" s="71"/>
      <c r="N133" s="71"/>
      <c r="O133" s="71"/>
      <c r="P133" s="71"/>
      <c r="Q133" s="72"/>
    </row>
    <row r="134" spans="1:17" ht="15" customHeight="1" thickBot="1">
      <c r="A134" s="42"/>
      <c r="B134" s="91" t="s">
        <v>3</v>
      </c>
      <c r="C134" s="92" t="e">
        <f>IF(A136&lt;&gt;"",VLOOKUP(A136,Liste_inscrits!A:N,4,FALSE),"")</f>
        <v>#N/A</v>
      </c>
      <c r="D134" s="313" t="s">
        <v>6</v>
      </c>
      <c r="E134" s="313"/>
      <c r="F134" s="313"/>
      <c r="G134" s="313"/>
      <c r="H134" s="313"/>
      <c r="I134" s="313"/>
      <c r="J134" s="313"/>
      <c r="K134" s="314"/>
      <c r="L134" s="313" t="s">
        <v>7</v>
      </c>
      <c r="M134" s="313"/>
      <c r="N134" s="313"/>
      <c r="O134" s="313"/>
      <c r="P134" s="313"/>
      <c r="Q134" s="315"/>
    </row>
    <row r="135" spans="1:17" ht="24" customHeight="1" thickBot="1">
      <c r="A135" s="42" t="s">
        <v>0</v>
      </c>
      <c r="B135" s="301" t="s">
        <v>12</v>
      </c>
      <c r="C135" s="302"/>
      <c r="D135" s="70" t="s">
        <v>13</v>
      </c>
      <c r="E135" s="65" t="s">
        <v>14</v>
      </c>
      <c r="F135" s="66" t="s">
        <v>15</v>
      </c>
      <c r="G135" s="64" t="s">
        <v>16</v>
      </c>
      <c r="H135" s="65" t="s">
        <v>17</v>
      </c>
      <c r="I135" s="66" t="s">
        <v>18</v>
      </c>
      <c r="J135" s="64" t="s">
        <v>29</v>
      </c>
      <c r="K135" s="73" t="s">
        <v>27</v>
      </c>
      <c r="L135" s="70" t="s">
        <v>21</v>
      </c>
      <c r="M135" s="65" t="s">
        <v>22</v>
      </c>
      <c r="N135" s="69" t="s">
        <v>23</v>
      </c>
      <c r="O135" s="62" t="s">
        <v>24</v>
      </c>
      <c r="P135" s="63" t="s">
        <v>25</v>
      </c>
      <c r="Q135" s="74" t="s">
        <v>28</v>
      </c>
    </row>
    <row r="136" spans="1:17" ht="24" customHeight="1" thickBot="1">
      <c r="A136" s="75">
        <v>34</v>
      </c>
      <c r="B136" s="76" t="e">
        <f>IF(A136&lt;&gt;"",VLOOKUP(A136,Liste_inscrits!A:J,3,FALSE),"")</f>
        <v>#N/A</v>
      </c>
      <c r="C136" s="77"/>
      <c r="D136" s="78" t="e">
        <f>IF(A136&lt;&gt;"",VLOOKUP(A136,Liste_inscrits!A:N,11,FALSE),"")</f>
        <v>#N/A</v>
      </c>
      <c r="E136" s="79" t="e">
        <f>IF(A136&lt;&gt;"",VLOOKUP(A136,Liste_inscrits!A:N,12,FALSE),"")</f>
        <v>#N/A</v>
      </c>
      <c r="F136" s="79" t="e">
        <f>IF(A136&lt;&gt;"",VLOOKUP(A136,Liste_inscrits!A:N,13,FALSE),"")</f>
        <v>#N/A</v>
      </c>
      <c r="G136" s="79" t="e">
        <f>IF(A136&lt;&gt;"",VLOOKUP(A136,Liste_inscrits!A:N,14,FALSE),"")</f>
        <v>#N/A</v>
      </c>
      <c r="H136" s="79" t="e">
        <f>IF(A136&lt;&gt;"",VLOOKUP(A136,Liste_inscrits!A:N,15,FALSE),"")</f>
        <v>#N/A</v>
      </c>
      <c r="I136" s="79" t="e">
        <f>IF(A136&lt;&gt;"",VLOOKUP(A136,Liste_inscrits!A:N,16,FALSE),"")</f>
        <v>#N/A</v>
      </c>
      <c r="J136" s="79" t="e">
        <f>IF(A136&lt;&gt;"",VLOOKUP(A136,Liste_inscrits!A:N,17,FALSE),"")</f>
        <v>#N/A</v>
      </c>
      <c r="K136" s="80" t="e">
        <f>IF(A136&lt;&gt;"",VLOOKUP(A136,Liste_inscrits!A:N,18,FALSE),"")</f>
        <v>#N/A</v>
      </c>
      <c r="L136" s="78" t="e">
        <f>IF(A136&lt;&gt;"",VLOOKUP(A136,Liste_inscrits!A:N,19,FALSE),"")</f>
        <v>#N/A</v>
      </c>
      <c r="M136" s="79" t="e">
        <f>IF(A136&lt;&gt;"",VLOOKUP(A136,Liste_inscrits!A:N,20,FALSE),"")</f>
        <v>#N/A</v>
      </c>
      <c r="N136" s="79" t="e">
        <f>IF(A136&lt;&gt;"",VLOOKUP(A136,Liste_inscrits!A:N,21,FALSE),"")</f>
        <v>#N/A</v>
      </c>
      <c r="O136" s="79" t="e">
        <f>IF(A136&lt;&gt;"",VLOOKUP(A136,Liste_inscrits!A:N,22,FALSE),"")</f>
        <v>#N/A</v>
      </c>
      <c r="P136" s="79" t="e">
        <f>IF(A136&lt;&gt;"",VLOOKUP(A136,Liste_inscrits!A:N,23,FALSE),"")</f>
        <v>#N/A</v>
      </c>
      <c r="Q136" s="81" t="e">
        <f>IF(A136&lt;&gt;"",VLOOKUP(A136,Liste_inscrits!A:N,24,FALSE),"")</f>
        <v>#N/A</v>
      </c>
    </row>
    <row r="137" spans="1:17" ht="15" customHeight="1" thickBot="1">
      <c r="A137" s="41"/>
      <c r="B137" s="299"/>
      <c r="C137" s="299"/>
      <c r="D137" s="67"/>
      <c r="E137" s="67"/>
      <c r="F137" s="67"/>
      <c r="G137" s="67"/>
      <c r="H137" s="67"/>
      <c r="I137" s="67"/>
      <c r="J137" s="67"/>
      <c r="K137" s="67"/>
      <c r="L137" s="67"/>
      <c r="M137" s="67"/>
      <c r="N137" s="67"/>
      <c r="O137" s="67"/>
      <c r="P137" s="67"/>
      <c r="Q137" s="68"/>
    </row>
    <row r="138" spans="1:17" ht="15" customHeight="1" thickBot="1">
      <c r="A138" s="42"/>
      <c r="B138" s="91" t="s">
        <v>3</v>
      </c>
      <c r="C138" s="89" t="e">
        <f>IF(A140&lt;&gt;"",VLOOKUP(A140,Liste_inscrits!A:N,4,FALSE),"")</f>
        <v>#N/A</v>
      </c>
      <c r="D138" s="312" t="s">
        <v>6</v>
      </c>
      <c r="E138" s="313"/>
      <c r="F138" s="313"/>
      <c r="G138" s="313"/>
      <c r="H138" s="313"/>
      <c r="I138" s="313"/>
      <c r="J138" s="313"/>
      <c r="K138" s="314"/>
      <c r="L138" s="313" t="s">
        <v>7</v>
      </c>
      <c r="M138" s="313"/>
      <c r="N138" s="313"/>
      <c r="O138" s="313"/>
      <c r="P138" s="313"/>
      <c r="Q138" s="315"/>
    </row>
    <row r="139" spans="1:17" ht="24" customHeight="1" thickBot="1">
      <c r="A139" s="42" t="s">
        <v>0</v>
      </c>
      <c r="B139" s="301" t="s">
        <v>12</v>
      </c>
      <c r="C139" s="302"/>
      <c r="D139" s="70" t="s">
        <v>13</v>
      </c>
      <c r="E139" s="65" t="s">
        <v>14</v>
      </c>
      <c r="F139" s="66" t="s">
        <v>15</v>
      </c>
      <c r="G139" s="64" t="s">
        <v>16</v>
      </c>
      <c r="H139" s="65" t="s">
        <v>17</v>
      </c>
      <c r="I139" s="66" t="s">
        <v>18</v>
      </c>
      <c r="J139" s="64" t="s">
        <v>29</v>
      </c>
      <c r="K139" s="73" t="s">
        <v>27</v>
      </c>
      <c r="L139" s="70" t="s">
        <v>21</v>
      </c>
      <c r="M139" s="65" t="s">
        <v>22</v>
      </c>
      <c r="N139" s="69" t="s">
        <v>23</v>
      </c>
      <c r="O139" s="62" t="s">
        <v>24</v>
      </c>
      <c r="P139" s="63" t="s">
        <v>25</v>
      </c>
      <c r="Q139" s="74" t="s">
        <v>28</v>
      </c>
    </row>
    <row r="140" spans="1:17" ht="24" customHeight="1" thickBot="1">
      <c r="A140" s="75">
        <v>35</v>
      </c>
      <c r="B140" s="76" t="e">
        <f>IF(A140&lt;&gt;"",VLOOKUP(A140,Liste_inscrits!A:J,3,FALSE),"")</f>
        <v>#N/A</v>
      </c>
      <c r="C140" s="77"/>
      <c r="D140" s="78" t="e">
        <f>IF(A140&lt;&gt;"",VLOOKUP(A140,Liste_inscrits!A:N,11,FALSE),"")</f>
        <v>#N/A</v>
      </c>
      <c r="E140" s="79" t="e">
        <f>IF(A140&lt;&gt;"",VLOOKUP(A140,Liste_inscrits!A:N,12,FALSE),"")</f>
        <v>#N/A</v>
      </c>
      <c r="F140" s="79" t="e">
        <f>IF(A140&lt;&gt;"",VLOOKUP(A140,Liste_inscrits!A:N,13,FALSE),"")</f>
        <v>#N/A</v>
      </c>
      <c r="G140" s="79" t="e">
        <f>IF(A140&lt;&gt;"",VLOOKUP(A140,Liste_inscrits!A:N,14,FALSE),"")</f>
        <v>#N/A</v>
      </c>
      <c r="H140" s="79" t="e">
        <f>IF(A140&lt;&gt;"",VLOOKUP(A140,Liste_inscrits!A:N,15,FALSE),"")</f>
        <v>#N/A</v>
      </c>
      <c r="I140" s="79" t="e">
        <f>IF(A140&lt;&gt;"",VLOOKUP(A140,Liste_inscrits!A:N,16,FALSE),"")</f>
        <v>#N/A</v>
      </c>
      <c r="J140" s="79" t="e">
        <f>IF(A140&lt;&gt;"",VLOOKUP(A140,Liste_inscrits!A:N,17,FALSE),"")</f>
        <v>#N/A</v>
      </c>
      <c r="K140" s="80" t="e">
        <f>IF(A140&lt;&gt;"",VLOOKUP(A140,Liste_inscrits!A:N,18,FALSE),"")</f>
        <v>#N/A</v>
      </c>
      <c r="L140" s="78" t="e">
        <f>IF(A140&lt;&gt;"",VLOOKUP(A140,Liste_inscrits!A:N,19,FALSE),"")</f>
        <v>#N/A</v>
      </c>
      <c r="M140" s="79" t="e">
        <f>IF(A140&lt;&gt;"",VLOOKUP(A140,Liste_inscrits!A:N,20,FALSE),"")</f>
        <v>#N/A</v>
      </c>
      <c r="N140" s="79" t="e">
        <f>IF(A140&lt;&gt;"",VLOOKUP(A140,Liste_inscrits!A:N,21,FALSE),"")</f>
        <v>#N/A</v>
      </c>
      <c r="O140" s="79" t="e">
        <f>IF(A140&lt;&gt;"",VLOOKUP(A140,Liste_inscrits!A:N,22,FALSE),"")</f>
        <v>#N/A</v>
      </c>
      <c r="P140" s="79" t="e">
        <f>IF(A140&lt;&gt;"",VLOOKUP(A140,Liste_inscrits!A:N,23,FALSE),"")</f>
        <v>#N/A</v>
      </c>
      <c r="Q140" s="81" t="e">
        <f>IF(A140&lt;&gt;"",VLOOKUP(A140,Liste_inscrits!A:N,24,FALSE),"")</f>
        <v>#N/A</v>
      </c>
    </row>
  </sheetData>
  <sheetProtection/>
  <mergeCells count="140">
    <mergeCell ref="L134:Q134"/>
    <mergeCell ref="B135:C135"/>
    <mergeCell ref="B137:C137"/>
    <mergeCell ref="D138:K138"/>
    <mergeCell ref="L138:Q138"/>
    <mergeCell ref="B139:C139"/>
    <mergeCell ref="D130:K130"/>
    <mergeCell ref="L130:Q130"/>
    <mergeCell ref="B131:C131"/>
    <mergeCell ref="B133:C133"/>
    <mergeCell ref="D134:K134"/>
    <mergeCell ref="D118:K118"/>
    <mergeCell ref="L118:Q118"/>
    <mergeCell ref="B119:C119"/>
    <mergeCell ref="B121:C121"/>
    <mergeCell ref="D122:K122"/>
    <mergeCell ref="L122:Q122"/>
    <mergeCell ref="B123:C123"/>
    <mergeCell ref="B125:C125"/>
    <mergeCell ref="D126:K126"/>
    <mergeCell ref="L126:Q126"/>
    <mergeCell ref="B127:C127"/>
    <mergeCell ref="B129:C129"/>
    <mergeCell ref="D106:K106"/>
    <mergeCell ref="L106:Q106"/>
    <mergeCell ref="B107:C107"/>
    <mergeCell ref="B109:C109"/>
    <mergeCell ref="D110:K110"/>
    <mergeCell ref="L110:Q110"/>
    <mergeCell ref="B111:C111"/>
    <mergeCell ref="B113:C113"/>
    <mergeCell ref="D114:K114"/>
    <mergeCell ref="L114:Q114"/>
    <mergeCell ref="B115:C115"/>
    <mergeCell ref="B117:C117"/>
    <mergeCell ref="D94:K94"/>
    <mergeCell ref="L94:Q94"/>
    <mergeCell ref="B95:C95"/>
    <mergeCell ref="B97:C97"/>
    <mergeCell ref="D98:K98"/>
    <mergeCell ref="L98:Q98"/>
    <mergeCell ref="B99:C99"/>
    <mergeCell ref="B101:C101"/>
    <mergeCell ref="D102:K102"/>
    <mergeCell ref="L102:Q102"/>
    <mergeCell ref="B103:C103"/>
    <mergeCell ref="B105:C105"/>
    <mergeCell ref="B93:C93"/>
    <mergeCell ref="B81:C81"/>
    <mergeCell ref="D82:K82"/>
    <mergeCell ref="L82:Q82"/>
    <mergeCell ref="B83:C83"/>
    <mergeCell ref="B85:C85"/>
    <mergeCell ref="D86:K86"/>
    <mergeCell ref="L86:Q86"/>
    <mergeCell ref="B9:C9"/>
    <mergeCell ref="B87:C87"/>
    <mergeCell ref="B89:C89"/>
    <mergeCell ref="D90:K90"/>
    <mergeCell ref="L90:Q90"/>
    <mergeCell ref="B91:C91"/>
    <mergeCell ref="D18:K18"/>
    <mergeCell ref="L18:Q18"/>
    <mergeCell ref="B1:C1"/>
    <mergeCell ref="B3:C3"/>
    <mergeCell ref="D2:K2"/>
    <mergeCell ref="L2:Q2"/>
    <mergeCell ref="B5:C5"/>
    <mergeCell ref="D6:K6"/>
    <mergeCell ref="L6:Q6"/>
    <mergeCell ref="B7:C7"/>
    <mergeCell ref="L26:Q26"/>
    <mergeCell ref="B27:C27"/>
    <mergeCell ref="D10:K10"/>
    <mergeCell ref="L10:Q10"/>
    <mergeCell ref="B11:C11"/>
    <mergeCell ref="B13:C13"/>
    <mergeCell ref="D14:K14"/>
    <mergeCell ref="L14:Q14"/>
    <mergeCell ref="B15:C15"/>
    <mergeCell ref="B17:C17"/>
    <mergeCell ref="L34:Q34"/>
    <mergeCell ref="B35:C35"/>
    <mergeCell ref="B37:C37"/>
    <mergeCell ref="B19:C19"/>
    <mergeCell ref="B21:C21"/>
    <mergeCell ref="D22:K22"/>
    <mergeCell ref="L22:Q22"/>
    <mergeCell ref="B23:C23"/>
    <mergeCell ref="B25:C25"/>
    <mergeCell ref="D26:K26"/>
    <mergeCell ref="B43:C43"/>
    <mergeCell ref="B45:C45"/>
    <mergeCell ref="D46:K46"/>
    <mergeCell ref="L46:Q46"/>
    <mergeCell ref="B29:C29"/>
    <mergeCell ref="D30:K30"/>
    <mergeCell ref="L30:Q30"/>
    <mergeCell ref="B31:C31"/>
    <mergeCell ref="B33:C33"/>
    <mergeCell ref="D34:K34"/>
    <mergeCell ref="D38:K38"/>
    <mergeCell ref="L38:Q38"/>
    <mergeCell ref="B39:C39"/>
    <mergeCell ref="B41:C41"/>
    <mergeCell ref="D42:K42"/>
    <mergeCell ref="L42:Q42"/>
    <mergeCell ref="B73:C73"/>
    <mergeCell ref="B47:C47"/>
    <mergeCell ref="B49:C49"/>
    <mergeCell ref="D50:K50"/>
    <mergeCell ref="L50:Q50"/>
    <mergeCell ref="B51:C51"/>
    <mergeCell ref="B53:C53"/>
    <mergeCell ref="D54:K54"/>
    <mergeCell ref="L54:Q54"/>
    <mergeCell ref="B55:C55"/>
    <mergeCell ref="L66:Q66"/>
    <mergeCell ref="B67:C67"/>
    <mergeCell ref="B69:C69"/>
    <mergeCell ref="D70:K70"/>
    <mergeCell ref="L70:Q70"/>
    <mergeCell ref="B71:C71"/>
    <mergeCell ref="B63:C63"/>
    <mergeCell ref="B79:C79"/>
    <mergeCell ref="D74:K74"/>
    <mergeCell ref="L74:Q74"/>
    <mergeCell ref="B75:C75"/>
    <mergeCell ref="B77:C77"/>
    <mergeCell ref="D78:K78"/>
    <mergeCell ref="L78:Q78"/>
    <mergeCell ref="B65:C65"/>
    <mergeCell ref="D66:K66"/>
    <mergeCell ref="B57:C57"/>
    <mergeCell ref="D58:K58"/>
    <mergeCell ref="L58:Q58"/>
    <mergeCell ref="B59:C59"/>
    <mergeCell ref="B61:C61"/>
    <mergeCell ref="D62:K62"/>
    <mergeCell ref="L62:Q62"/>
  </mergeCells>
  <dataValidations count="2">
    <dataValidation type="custom" allowBlank="1" showInputMessage="1" showErrorMessage="1" prompt="Formule protégée" sqref="B80 B76 B72 B68 B64 B60 B56 B52 B48 B44 B40 B36 B32 B28 B24 B20 B16 B12 B8 B4 D4:Q4 D8:Q8 D12:Q12 D16:Q16 D20:Q20 D24:Q24 D28:Q28 D32:Q32 D36:Q36 D40:Q40 D44:Q44 D48:Q48 D52:Q52 D56:Q56 D60:Q60 D64:Q64 D68:Q68 D72:Q72 D76:Q76 D80:Q80 C6 C10 C14 C18 C22 C26 C30 C34 C38 C42 C46 C50 C54 C58 C62 C66 C70 C74 C78 B140 B136 B132 B128 B124 B120 B116 B112 B108 B104 B100 B96 B92 B88 B84 D84:Q84 D88:Q88 D92:Q92 D96:Q96 D100:Q100 D104:Q104 D108:Q108 D112:Q112 D116:Q116 D120:Q120 D124:Q124 D128:Q128 D132:Q132 D136:Q136 D140:Q140 C86 C90 C94 C98 C102 C106 C110 C114 C118 C122 C126">
      <formula1>""""""""""</formula1>
    </dataValidation>
    <dataValidation type="custom" allowBlank="1" showInputMessage="1" showErrorMessage="1" prompt="Formule protégée" sqref="C130 C134 C138">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rowBreaks count="1" manualBreakCount="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 THIBERT</dc:creator>
  <cp:keywords/>
  <dc:description/>
  <cp:lastModifiedBy>pc</cp:lastModifiedBy>
  <cp:lastPrinted>2017-06-04T06:08:08Z</cp:lastPrinted>
  <dcterms:created xsi:type="dcterms:W3CDTF">2014-11-20T17:01:27Z</dcterms:created>
  <dcterms:modified xsi:type="dcterms:W3CDTF">2019-08-14T06:21:21Z</dcterms:modified>
  <cp:category/>
  <cp:version/>
  <cp:contentType/>
  <cp:contentStatus/>
</cp:coreProperties>
</file>